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F:\TERCEIRIZADOS PLs-(47-2021)-(PL-151-2021)-(PL-131-2022)-(PL-702023)-(PL-191-2023)\Novo Processo de Terceirização\"/>
    </mc:Choice>
  </mc:AlternateContent>
  <xr:revisionPtr revIDLastSave="0" documentId="13_ncr:1_{BB5A28D2-87D8-421A-8CF0-7CEBA68C923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uxiliar de Serviços Gerais" sheetId="1" r:id="rId1"/>
    <sheet name="Auxiliar Administrativo" sheetId="2" r:id="rId2"/>
    <sheet name="Motorista" sheetId="3" r:id="rId3"/>
    <sheet name="Pedreiro" sheetId="4" r:id="rId4"/>
    <sheet name="Meio Oficial de Const. Civil" sheetId="5" r:id="rId5"/>
    <sheet name="Operador de Máquina" sheetId="6" r:id="rId6"/>
    <sheet name="Monitor Escolar" sheetId="7" r:id="rId7"/>
    <sheet name="Encarregado - Nível I" sheetId="8" r:id="rId8"/>
    <sheet name="Encarregado - Nível II" sheetId="9" r:id="rId9"/>
  </sheets>
  <calcPr calcId="191029"/>
</workbook>
</file>

<file path=xl/calcChain.xml><?xml version="1.0" encoding="utf-8"?>
<calcChain xmlns="http://schemas.openxmlformats.org/spreadsheetml/2006/main">
  <c r="D16" i="9" l="1"/>
  <c r="E15" i="9"/>
  <c r="E8" i="9"/>
  <c r="E18" i="9" s="1"/>
  <c r="E7" i="9"/>
  <c r="E18" i="8"/>
  <c r="D16" i="8"/>
  <c r="E13" i="8"/>
  <c r="E12" i="8"/>
  <c r="E11" i="8"/>
  <c r="E10" i="8"/>
  <c r="E8" i="8"/>
  <c r="E30" i="8" s="1"/>
  <c r="E7" i="8"/>
  <c r="E16" i="7"/>
  <c r="D16" i="7"/>
  <c r="E10" i="7"/>
  <c r="E9" i="7"/>
  <c r="E8" i="7"/>
  <c r="E13" i="7" s="1"/>
  <c r="E7" i="7"/>
  <c r="E18" i="6"/>
  <c r="E16" i="6"/>
  <c r="D16" i="6"/>
  <c r="E15" i="6"/>
  <c r="E14" i="6"/>
  <c r="E13" i="6"/>
  <c r="E12" i="6"/>
  <c r="E11" i="6"/>
  <c r="E10" i="6"/>
  <c r="E9" i="6"/>
  <c r="E17" i="6" s="1"/>
  <c r="E8" i="6"/>
  <c r="E30" i="6" s="1"/>
  <c r="E7" i="6"/>
  <c r="E18" i="5"/>
  <c r="D16" i="5"/>
  <c r="E12" i="5"/>
  <c r="E11" i="5"/>
  <c r="E10" i="5"/>
  <c r="E9" i="5"/>
  <c r="E8" i="5"/>
  <c r="E15" i="5" s="1"/>
  <c r="E7" i="5"/>
  <c r="D16" i="4"/>
  <c r="E8" i="4"/>
  <c r="E12" i="4" s="1"/>
  <c r="E7" i="4"/>
  <c r="E18" i="3"/>
  <c r="E16" i="3"/>
  <c r="D16" i="3"/>
  <c r="E14" i="3"/>
  <c r="E13" i="3"/>
  <c r="E12" i="3"/>
  <c r="E11" i="3"/>
  <c r="E10" i="3"/>
  <c r="E9" i="3"/>
  <c r="E8" i="3"/>
  <c r="E30" i="3" s="1"/>
  <c r="E7" i="3"/>
  <c r="E16" i="2"/>
  <c r="D16" i="2"/>
  <c r="E15" i="2"/>
  <c r="E14" i="2"/>
  <c r="E10" i="2"/>
  <c r="E9" i="2"/>
  <c r="E8" i="2"/>
  <c r="E13" i="2" s="1"/>
  <c r="E7" i="2"/>
  <c r="D16" i="1"/>
  <c r="E8" i="1"/>
  <c r="E13" i="1" s="1"/>
  <c r="E7" i="1"/>
  <c r="E19" i="6" l="1"/>
  <c r="E26" i="6" s="1"/>
  <c r="E24" i="6" s="1"/>
  <c r="E14" i="1"/>
  <c r="E15" i="1"/>
  <c r="E18" i="1"/>
  <c r="E11" i="1"/>
  <c r="E12" i="1"/>
  <c r="E30" i="4"/>
  <c r="E13" i="4"/>
  <c r="E30" i="5"/>
  <c r="E14" i="7"/>
  <c r="E9" i="8"/>
  <c r="E16" i="8"/>
  <c r="E12" i="9"/>
  <c r="E30" i="2"/>
  <c r="E14" i="4"/>
  <c r="E16" i="5"/>
  <c r="E15" i="7"/>
  <c r="E13" i="9"/>
  <c r="E15" i="4"/>
  <c r="E30" i="7"/>
  <c r="E14" i="9"/>
  <c r="E30" i="1"/>
  <c r="E9" i="4"/>
  <c r="E17" i="4" s="1"/>
  <c r="E30" i="9"/>
  <c r="E9" i="1"/>
  <c r="E16" i="1"/>
  <c r="E12" i="2"/>
  <c r="E15" i="3"/>
  <c r="E17" i="3" s="1"/>
  <c r="E19" i="3" s="1"/>
  <c r="E26" i="3" s="1"/>
  <c r="E10" i="4"/>
  <c r="E13" i="5"/>
  <c r="E11" i="7"/>
  <c r="E17" i="7" s="1"/>
  <c r="E18" i="7"/>
  <c r="E14" i="8"/>
  <c r="E9" i="9"/>
  <c r="E17" i="9" s="1"/>
  <c r="E19" i="9" s="1"/>
  <c r="E26" i="9" s="1"/>
  <c r="E16" i="9"/>
  <c r="E11" i="2"/>
  <c r="E17" i="2" s="1"/>
  <c r="E18" i="2"/>
  <c r="E16" i="4"/>
  <c r="E10" i="1"/>
  <c r="E11" i="4"/>
  <c r="E18" i="4"/>
  <c r="E14" i="5"/>
  <c r="E17" i="5" s="1"/>
  <c r="E19" i="5" s="1"/>
  <c r="E26" i="5" s="1"/>
  <c r="E12" i="7"/>
  <c r="E15" i="8"/>
  <c r="E10" i="9"/>
  <c r="E11" i="9"/>
  <c r="E19" i="7" l="1"/>
  <c r="E26" i="7" s="1"/>
  <c r="E31" i="7" s="1"/>
  <c r="E32" i="7" s="1"/>
  <c r="E25" i="6"/>
  <c r="E31" i="6"/>
  <c r="E32" i="6" s="1"/>
  <c r="E34" i="6"/>
  <c r="E19" i="4"/>
  <c r="E26" i="4" s="1"/>
  <c r="E31" i="4" s="1"/>
  <c r="E32" i="4" s="1"/>
  <c r="E19" i="2"/>
  <c r="E26" i="2" s="1"/>
  <c r="E31" i="2" s="1"/>
  <c r="E32" i="2" s="1"/>
  <c r="E17" i="1"/>
  <c r="E19" i="1" s="1"/>
  <c r="E26" i="1" s="1"/>
  <c r="E34" i="1" s="1"/>
  <c r="E31" i="3"/>
  <c r="E32" i="3" s="1"/>
  <c r="E25" i="3"/>
  <c r="E24" i="3"/>
  <c r="E34" i="3"/>
  <c r="E25" i="5"/>
  <c r="E34" i="5"/>
  <c r="E24" i="5"/>
  <c r="E31" i="5"/>
  <c r="E32" i="5" s="1"/>
  <c r="E34" i="9"/>
  <c r="E31" i="9"/>
  <c r="E32" i="9" s="1"/>
  <c r="E25" i="9"/>
  <c r="E24" i="9"/>
  <c r="E17" i="8"/>
  <c r="E19" i="8" s="1"/>
  <c r="E26" i="8" s="1"/>
  <c r="E24" i="7" l="1"/>
  <c r="E34" i="7"/>
  <c r="E25" i="7"/>
  <c r="E34" i="4"/>
  <c r="E25" i="4"/>
  <c r="E24" i="4"/>
  <c r="E25" i="2"/>
  <c r="E24" i="2"/>
  <c r="E34" i="2"/>
  <c r="E25" i="1"/>
  <c r="E24" i="1"/>
  <c r="E31" i="1"/>
  <c r="E32" i="1" s="1"/>
  <c r="E25" i="8"/>
  <c r="E24" i="8"/>
  <c r="E34" i="8"/>
  <c r="E31" i="8"/>
  <c r="E32" i="8" s="1"/>
</calcChain>
</file>

<file path=xl/sharedStrings.xml><?xml version="1.0" encoding="utf-8"?>
<sst xmlns="http://schemas.openxmlformats.org/spreadsheetml/2006/main" count="297" uniqueCount="56">
  <si>
    <t>TABELA DE COMPOSIÇÃO SALARIAL DO PROFISSIONAL</t>
  </si>
  <si>
    <t xml:space="preserve">FUNÇÃO </t>
  </si>
  <si>
    <t>SALÁRIO BASE (MÍNIMO)</t>
  </si>
  <si>
    <t>AUXILIAR DE SERVIÇOS GERAIS</t>
  </si>
  <si>
    <t>DESCRIÇÃO DE CUSTO DA COMPOSIÇÃO SALARIAL DO PROFISSIONAL</t>
  </si>
  <si>
    <t>ITEM - 01</t>
  </si>
  <si>
    <t>Sobre Salário Base</t>
  </si>
  <si>
    <t>SALÁRIO BASE</t>
  </si>
  <si>
    <t xml:space="preserve">FÉRIAS </t>
  </si>
  <si>
    <t xml:space="preserve">1/3 FÉRIAS PROPORCIONAL </t>
  </si>
  <si>
    <t xml:space="preserve">13º SALÁRIO </t>
  </si>
  <si>
    <t xml:space="preserve">FGTS </t>
  </si>
  <si>
    <t xml:space="preserve">RECISÃO SEM JUSTA CAUSA </t>
  </si>
  <si>
    <t>INSS PATRONAL (Empresa Recolhe)</t>
  </si>
  <si>
    <t xml:space="preserve">INSS Sobre Férias </t>
  </si>
  <si>
    <t xml:space="preserve">INSS Sobre 13º +1/3 Constitucional </t>
  </si>
  <si>
    <t>MASSA SALARIAL + PREVIDÊNCIA PATRONAL</t>
  </si>
  <si>
    <r>
      <rPr>
        <b/>
        <sz val="11"/>
        <rFont val="Perpetua"/>
      </rPr>
      <t>∑</t>
    </r>
    <r>
      <rPr>
        <b/>
        <sz val="11"/>
        <rFont val="Calibri"/>
      </rPr>
      <t>1 a 9</t>
    </r>
  </si>
  <si>
    <t>ADMINISTRAÇÃO E LUCRO (MS + Prev.Patronal)</t>
  </si>
  <si>
    <t>SUBTOTAL (MS + Prev. Patr. + Adm. + Lucro)</t>
  </si>
  <si>
    <t xml:space="preserve">NF </t>
  </si>
  <si>
    <t xml:space="preserve">CUSTO SOBRE NF </t>
  </si>
  <si>
    <t>Sobre Nota Fiscal</t>
  </si>
  <si>
    <t>ISS SOBRE O VALOR DA - NF</t>
  </si>
  <si>
    <t>IMPOSTO EMPRESARIAL (Sobre/NF)</t>
  </si>
  <si>
    <t>CUSTO TOTAL</t>
  </si>
  <si>
    <t>∑12 a 14</t>
  </si>
  <si>
    <t xml:space="preserve">SALÁRIO </t>
  </si>
  <si>
    <t xml:space="preserve">CUSTO TOTAL </t>
  </si>
  <si>
    <t>ACRÉSCIMO DO CUSTO SOBRE O SALÁRIO</t>
  </si>
  <si>
    <t>15/14</t>
  </si>
  <si>
    <t xml:space="preserve">TOTAL </t>
  </si>
  <si>
    <t>AUXILIAR ADMINISTRATIVO</t>
  </si>
  <si>
    <t>ITEM - 02</t>
  </si>
  <si>
    <r>
      <rPr>
        <b/>
        <sz val="11"/>
        <rFont val="Perpetua"/>
      </rPr>
      <t>∑</t>
    </r>
    <r>
      <rPr>
        <b/>
        <sz val="11"/>
        <rFont val="Calibri"/>
      </rPr>
      <t>1 a 9</t>
    </r>
  </si>
  <si>
    <t>MOTORISTA</t>
  </si>
  <si>
    <t>ITEM - 03</t>
  </si>
  <si>
    <r>
      <rPr>
        <b/>
        <sz val="11"/>
        <rFont val="Perpetua"/>
      </rPr>
      <t>∑</t>
    </r>
    <r>
      <rPr>
        <b/>
        <sz val="11"/>
        <rFont val="Calibri"/>
      </rPr>
      <t>1 a 9</t>
    </r>
  </si>
  <si>
    <t xml:space="preserve">PEDREIRO </t>
  </si>
  <si>
    <t>ITEM - 04</t>
  </si>
  <si>
    <r>
      <rPr>
        <b/>
        <sz val="11"/>
        <rFont val="Perpetua"/>
      </rPr>
      <t>∑</t>
    </r>
    <r>
      <rPr>
        <b/>
        <sz val="11"/>
        <rFont val="Calibri"/>
      </rPr>
      <t>1 a 9</t>
    </r>
  </si>
  <si>
    <t>MEIO OFICIAL DE CONSTRUÇÃO CIVIL</t>
  </si>
  <si>
    <t>ITEM - 05</t>
  </si>
  <si>
    <r>
      <rPr>
        <b/>
        <sz val="11"/>
        <rFont val="Perpetua"/>
      </rPr>
      <t>∑</t>
    </r>
    <r>
      <rPr>
        <b/>
        <sz val="11"/>
        <rFont val="Calibri"/>
      </rPr>
      <t>1 a 9</t>
    </r>
  </si>
  <si>
    <t>OPERADOR DE MÁQUINA</t>
  </si>
  <si>
    <t>ITEM - 06</t>
  </si>
  <si>
    <r>
      <rPr>
        <b/>
        <sz val="11"/>
        <rFont val="Perpetua"/>
      </rPr>
      <t>∑</t>
    </r>
    <r>
      <rPr>
        <b/>
        <sz val="11"/>
        <rFont val="Calibri"/>
      </rPr>
      <t>1 a 9</t>
    </r>
  </si>
  <si>
    <t>MONITOR ESCOLAR</t>
  </si>
  <si>
    <t>ITEM - 07</t>
  </si>
  <si>
    <r>
      <rPr>
        <b/>
        <sz val="11"/>
        <rFont val="Perpetua"/>
      </rPr>
      <t>∑</t>
    </r>
    <r>
      <rPr>
        <b/>
        <sz val="11"/>
        <rFont val="Calibri"/>
      </rPr>
      <t>1 a 9</t>
    </r>
  </si>
  <si>
    <t>ENCARREGADO - NÍVEL I</t>
  </si>
  <si>
    <t>ITEM - 08</t>
  </si>
  <si>
    <r>
      <rPr>
        <b/>
        <sz val="11"/>
        <rFont val="Perpetua"/>
      </rPr>
      <t>∑</t>
    </r>
    <r>
      <rPr>
        <b/>
        <sz val="11"/>
        <rFont val="Calibri"/>
      </rPr>
      <t>1 a 9</t>
    </r>
  </si>
  <si>
    <t>ENCARREGADO - NÍVEL II</t>
  </si>
  <si>
    <t>ITEM - 09</t>
  </si>
  <si>
    <r>
      <rPr>
        <b/>
        <sz val="11"/>
        <rFont val="Perpetua"/>
      </rPr>
      <t>∑</t>
    </r>
    <r>
      <rPr>
        <b/>
        <sz val="11"/>
        <rFont val="Calibri"/>
      </rPr>
      <t>1 a 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</si>
</sst>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R$&quot;\ #,##0.00;[Red]\-&quot;R$&quot;\ #,##0.00"/>
    <numFmt numFmtId="164" formatCode="0.000%"/>
    <numFmt numFmtId="165" formatCode="&quot;R$&quot;\ #,##0.00"/>
    <numFmt numFmtId="166" formatCode="0.0000%"/>
  </numFmts>
  <fonts count="10">
    <font>
      <sz val="11"/>
      <name val="Calibri"/>
      <scheme val="minor"/>
    </font>
    <font>
      <b/>
      <sz val="14"/>
      <name val="Calibri"/>
    </font>
    <font>
      <sz val="11"/>
      <name val="Calibri"/>
    </font>
    <font>
      <b/>
      <sz val="10"/>
      <color rgb="FF000000"/>
      <name val="Arial"/>
    </font>
    <font>
      <b/>
      <sz val="12"/>
      <color rgb="FF000000"/>
      <name val="Arial"/>
    </font>
    <font>
      <b/>
      <sz val="11"/>
      <name val="Calibri"/>
    </font>
    <font>
      <sz val="11"/>
      <name val="Calibri"/>
    </font>
    <font>
      <b/>
      <sz val="12"/>
      <name val="Calibri"/>
    </font>
    <font>
      <sz val="10"/>
      <color rgb="FF000000"/>
      <name val="Verdana"/>
    </font>
    <font>
      <b/>
      <sz val="11"/>
      <name val="Perpetua"/>
    </font>
  </fonts>
  <fills count="5">
    <fill>
      <patternFill patternType="none"/>
    </fill>
    <fill>
      <patternFill patternType="gray125"/>
    </fill>
    <fill>
      <patternFill patternType="solid">
        <fgColor rgb="FFA8D08D"/>
        <bgColor rgb="FFA8D08D"/>
      </patternFill>
    </fill>
    <fill>
      <patternFill patternType="solid">
        <fgColor rgb="FFC5E0B3"/>
        <bgColor rgb="FFC5E0B3"/>
      </patternFill>
    </fill>
    <fill>
      <patternFill patternType="solid">
        <fgColor rgb="FFE2EFD9"/>
        <bgColor rgb="FFE2EFD9"/>
      </patternFill>
    </fill>
  </fills>
  <borders count="2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8" fontId="3" fillId="4" borderId="7" xfId="0" applyNumberFormat="1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/>
    </xf>
    <xf numFmtId="8" fontId="5" fillId="4" borderId="11" xfId="0" applyNumberFormat="1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/>
    </xf>
    <xf numFmtId="10" fontId="5" fillId="3" borderId="13" xfId="0" applyNumberFormat="1" applyFont="1" applyFill="1" applyBorder="1" applyAlignment="1">
      <alignment horizontal="center"/>
    </xf>
    <xf numFmtId="8" fontId="6" fillId="4" borderId="13" xfId="0" applyNumberFormat="1" applyFont="1" applyFill="1" applyBorder="1" applyAlignment="1">
      <alignment horizontal="center" vertical="center"/>
    </xf>
    <xf numFmtId="10" fontId="6" fillId="0" borderId="0" xfId="0" applyNumberFormat="1" applyFont="1"/>
    <xf numFmtId="0" fontId="5" fillId="3" borderId="14" xfId="0" applyFont="1" applyFill="1" applyBorder="1" applyAlignment="1">
      <alignment horizontal="center"/>
    </xf>
    <xf numFmtId="10" fontId="5" fillId="3" borderId="15" xfId="0" applyNumberFormat="1" applyFont="1" applyFill="1" applyBorder="1" applyAlignment="1">
      <alignment horizontal="center"/>
    </xf>
    <xf numFmtId="8" fontId="6" fillId="4" borderId="15" xfId="0" applyNumberFormat="1" applyFont="1" applyFill="1" applyBorder="1" applyAlignment="1">
      <alignment horizontal="center" vertical="center"/>
    </xf>
    <xf numFmtId="8" fontId="6" fillId="0" borderId="0" xfId="0" applyNumberFormat="1" applyFont="1"/>
    <xf numFmtId="0" fontId="5" fillId="3" borderId="16" xfId="0" applyFont="1" applyFill="1" applyBorder="1" applyAlignment="1">
      <alignment horizontal="center"/>
    </xf>
    <xf numFmtId="10" fontId="5" fillId="3" borderId="16" xfId="0" applyNumberFormat="1" applyFont="1" applyFill="1" applyBorder="1" applyAlignment="1">
      <alignment horizontal="center"/>
    </xf>
    <xf numFmtId="8" fontId="6" fillId="4" borderId="17" xfId="0" applyNumberFormat="1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/>
    </xf>
    <xf numFmtId="164" fontId="5" fillId="0" borderId="16" xfId="0" applyNumberFormat="1" applyFont="1" applyBorder="1" applyAlignment="1">
      <alignment horizontal="center"/>
    </xf>
    <xf numFmtId="165" fontId="6" fillId="0" borderId="18" xfId="0" applyNumberFormat="1" applyFont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165" fontId="5" fillId="4" borderId="18" xfId="0" applyNumberFormat="1" applyFont="1" applyFill="1" applyBorder="1" applyAlignment="1">
      <alignment horizontal="center" vertical="center"/>
    </xf>
    <xf numFmtId="165" fontId="6" fillId="0" borderId="0" xfId="0" applyNumberFormat="1" applyFont="1"/>
    <xf numFmtId="165" fontId="3" fillId="4" borderId="18" xfId="0" applyNumberFormat="1" applyFont="1" applyFill="1" applyBorder="1" applyAlignment="1">
      <alignment horizontal="center" vertical="center" wrapText="1"/>
    </xf>
    <xf numFmtId="165" fontId="3" fillId="4" borderId="11" xfId="0" applyNumberFormat="1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10" fontId="5" fillId="3" borderId="8" xfId="0" applyNumberFormat="1" applyFont="1" applyFill="1" applyBorder="1" applyAlignment="1">
      <alignment horizontal="center" vertical="center"/>
    </xf>
    <xf numFmtId="165" fontId="5" fillId="4" borderId="8" xfId="0" applyNumberFormat="1" applyFont="1" applyFill="1" applyBorder="1" applyAlignment="1">
      <alignment horizontal="center"/>
    </xf>
    <xf numFmtId="0" fontId="6" fillId="3" borderId="20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166" fontId="5" fillId="3" borderId="20" xfId="0" applyNumberFormat="1" applyFont="1" applyFill="1" applyBorder="1" applyAlignment="1">
      <alignment horizontal="center" vertical="center"/>
    </xf>
    <xf numFmtId="165" fontId="5" fillId="4" borderId="20" xfId="0" applyNumberFormat="1" applyFont="1" applyFill="1" applyBorder="1" applyAlignment="1">
      <alignment horizontal="center"/>
    </xf>
    <xf numFmtId="0" fontId="6" fillId="3" borderId="11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/>
    </xf>
    <xf numFmtId="8" fontId="5" fillId="4" borderId="8" xfId="0" applyNumberFormat="1" applyFont="1" applyFill="1" applyBorder="1" applyAlignment="1">
      <alignment horizontal="center"/>
    </xf>
    <xf numFmtId="0" fontId="6" fillId="3" borderId="15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/>
    </xf>
    <xf numFmtId="165" fontId="5" fillId="4" borderId="15" xfId="0" applyNumberFormat="1" applyFont="1" applyFill="1" applyBorder="1" applyAlignment="1">
      <alignment horizontal="center"/>
    </xf>
    <xf numFmtId="0" fontId="6" fillId="3" borderId="17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 wrapText="1"/>
    </xf>
    <xf numFmtId="10" fontId="3" fillId="4" borderId="15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6" fillId="0" borderId="21" xfId="0" applyFont="1" applyBorder="1" applyAlignment="1">
      <alignment horizontal="right" vertical="center"/>
    </xf>
    <xf numFmtId="0" fontId="5" fillId="0" borderId="22" xfId="0" applyFont="1" applyBorder="1"/>
    <xf numFmtId="0" fontId="3" fillId="0" borderId="22" xfId="0" applyFont="1" applyBorder="1" applyAlignment="1">
      <alignment horizontal="center" vertical="center" wrapText="1"/>
    </xf>
    <xf numFmtId="8" fontId="3" fillId="0" borderId="19" xfId="0" applyNumberFormat="1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8" fontId="6" fillId="0" borderId="0" xfId="0" applyNumberFormat="1" applyFont="1" applyAlignment="1">
      <alignment vertical="center"/>
    </xf>
    <xf numFmtId="0" fontId="6" fillId="0" borderId="0" xfId="0" applyFont="1" applyAlignment="1">
      <alignment horizontal="right" vertical="center"/>
    </xf>
    <xf numFmtId="164" fontId="6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3" fillId="3" borderId="1" xfId="0" applyFont="1" applyFill="1" applyBorder="1" applyAlignment="1">
      <alignment horizontal="center" vertical="center" wrapText="1"/>
    </xf>
    <xf numFmtId="0" fontId="2" fillId="0" borderId="4" xfId="0" applyFont="1" applyBorder="1"/>
    <xf numFmtId="0" fontId="3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0" fontId="5" fillId="3" borderId="20" xfId="0" applyNumberFormat="1" applyFont="1" applyFill="1" applyBorder="1" applyAlignment="1">
      <alignment horizontal="center" vertical="center"/>
    </xf>
    <xf numFmtId="164" fontId="5" fillId="3" borderId="1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H234"/>
  <sheetViews>
    <sheetView tabSelected="1" workbookViewId="0">
      <selection activeCell="E32" sqref="E32"/>
    </sheetView>
  </sheetViews>
  <sheetFormatPr defaultColWidth="12.5703125" defaultRowHeight="15" customHeight="1"/>
  <cols>
    <col min="1" max="1" width="7.5703125" customWidth="1"/>
    <col min="2" max="2" width="3.85546875" customWidth="1"/>
    <col min="3" max="3" width="43.85546875" bestFit="1" customWidth="1"/>
    <col min="4" max="4" width="12.140625" customWidth="1"/>
    <col min="5" max="5" width="33.7109375" customWidth="1"/>
    <col min="6" max="6" width="16.140625" customWidth="1"/>
    <col min="7" max="7" width="9.42578125" customWidth="1"/>
    <col min="8" max="8" width="7.5703125" customWidth="1"/>
  </cols>
  <sheetData>
    <row r="2" spans="2:6" ht="18.75">
      <c r="B2" s="62" t="s">
        <v>0</v>
      </c>
      <c r="C2" s="63"/>
      <c r="D2" s="63"/>
      <c r="E2" s="64"/>
    </row>
    <row r="3" spans="2:6" ht="9" customHeight="1">
      <c r="B3" s="62"/>
      <c r="C3" s="63"/>
      <c r="D3" s="63"/>
      <c r="E3" s="64"/>
    </row>
    <row r="4" spans="2:6" ht="15.75" customHeight="1">
      <c r="B4" s="65" t="s">
        <v>1</v>
      </c>
      <c r="C4" s="66"/>
      <c r="D4" s="1"/>
      <c r="E4" s="2" t="s">
        <v>2</v>
      </c>
    </row>
    <row r="5" spans="2:6" ht="23.25" customHeight="1">
      <c r="B5" s="67" t="s">
        <v>3</v>
      </c>
      <c r="C5" s="64"/>
      <c r="D5" s="3"/>
      <c r="E5" s="4">
        <v>1412</v>
      </c>
    </row>
    <row r="6" spans="2:6" ht="18.75" customHeight="1">
      <c r="B6" s="65" t="s">
        <v>4</v>
      </c>
      <c r="C6" s="63"/>
      <c r="D6" s="63"/>
      <c r="E6" s="64"/>
    </row>
    <row r="7" spans="2:6" ht="31.5">
      <c r="B7" s="70" t="s">
        <v>5</v>
      </c>
      <c r="C7" s="64"/>
      <c r="D7" s="5" t="s">
        <v>6</v>
      </c>
      <c r="E7" s="6" t="str">
        <f>B5</f>
        <v>AUXILIAR DE SERVIÇOS GERAIS</v>
      </c>
    </row>
    <row r="8" spans="2:6">
      <c r="B8" s="7">
        <v>1</v>
      </c>
      <c r="C8" s="8" t="s">
        <v>7</v>
      </c>
      <c r="D8" s="9"/>
      <c r="E8" s="10">
        <f>E5</f>
        <v>1412</v>
      </c>
    </row>
    <row r="9" spans="2:6">
      <c r="B9" s="7">
        <v>2</v>
      </c>
      <c r="C9" s="11" t="s">
        <v>8</v>
      </c>
      <c r="D9" s="12">
        <v>8.3299999999999999E-2</v>
      </c>
      <c r="E9" s="13">
        <f t="shared" ref="E9:E14" si="0">ROUND($E$8*D9,4)</f>
        <v>117.61960000000001</v>
      </c>
      <c r="F9" s="14"/>
    </row>
    <row r="10" spans="2:6">
      <c r="B10" s="7">
        <v>3</v>
      </c>
      <c r="C10" s="15" t="s">
        <v>9</v>
      </c>
      <c r="D10" s="16">
        <v>2.7799999999999998E-2</v>
      </c>
      <c r="E10" s="17">
        <f t="shared" si="0"/>
        <v>39.253599999999999</v>
      </c>
      <c r="F10" s="18"/>
    </row>
    <row r="11" spans="2:6">
      <c r="B11" s="7">
        <v>4</v>
      </c>
      <c r="C11" s="15" t="s">
        <v>10</v>
      </c>
      <c r="D11" s="16">
        <v>8.3299999999999999E-2</v>
      </c>
      <c r="E11" s="17">
        <f t="shared" si="0"/>
        <v>117.61960000000001</v>
      </c>
      <c r="F11" s="18"/>
    </row>
    <row r="12" spans="2:6">
      <c r="B12" s="7">
        <v>5</v>
      </c>
      <c r="C12" s="15" t="s">
        <v>11</v>
      </c>
      <c r="D12" s="16">
        <v>0.08</v>
      </c>
      <c r="E12" s="17">
        <f t="shared" si="0"/>
        <v>112.96</v>
      </c>
      <c r="F12" s="18"/>
    </row>
    <row r="13" spans="2:6">
      <c r="B13" s="7">
        <v>6</v>
      </c>
      <c r="C13" s="15" t="s">
        <v>12</v>
      </c>
      <c r="D13" s="16">
        <v>3.3300000000000003E-2</v>
      </c>
      <c r="E13" s="17">
        <f t="shared" si="0"/>
        <v>47.019599999999997</v>
      </c>
      <c r="F13" s="18"/>
    </row>
    <row r="14" spans="2:6">
      <c r="B14" s="7">
        <v>7</v>
      </c>
      <c r="C14" s="19" t="s">
        <v>13</v>
      </c>
      <c r="D14" s="20">
        <v>0.2</v>
      </c>
      <c r="E14" s="21">
        <f t="shared" si="0"/>
        <v>282.39999999999998</v>
      </c>
      <c r="F14" s="18"/>
    </row>
    <row r="15" spans="2:6" ht="15.75">
      <c r="B15" s="7">
        <v>8</v>
      </c>
      <c r="C15" s="22" t="s">
        <v>14</v>
      </c>
      <c r="D15" s="23">
        <v>6.2500000000000003E-3</v>
      </c>
      <c r="E15" s="24">
        <f>ROUND(($E$8*D15),2)</f>
        <v>8.83</v>
      </c>
    </row>
    <row r="16" spans="2:6" ht="15.75">
      <c r="B16" s="7">
        <v>9</v>
      </c>
      <c r="C16" s="22" t="s">
        <v>15</v>
      </c>
      <c r="D16" s="23">
        <f>0.625%/3</f>
        <v>2.0833333333333333E-3</v>
      </c>
      <c r="E16" s="24">
        <f>ROUND(($E$8)*D16,2)</f>
        <v>2.94</v>
      </c>
      <c r="F16" s="18"/>
    </row>
    <row r="17" spans="2:8" ht="15.75">
      <c r="B17" s="7">
        <v>10</v>
      </c>
      <c r="C17" s="9" t="s">
        <v>16</v>
      </c>
      <c r="D17" s="25" t="s">
        <v>17</v>
      </c>
      <c r="E17" s="26">
        <f>SUM(E8:E16)</f>
        <v>2140.6424000000002</v>
      </c>
      <c r="F17" s="27"/>
    </row>
    <row r="18" spans="2:8">
      <c r="B18" s="7">
        <v>11</v>
      </c>
      <c r="C18" s="25" t="s">
        <v>18</v>
      </c>
      <c r="D18" s="72">
        <v>0.10397000000000001</v>
      </c>
      <c r="E18" s="28">
        <f>E8*D18</f>
        <v>146.80564000000001</v>
      </c>
    </row>
    <row r="19" spans="2:8">
      <c r="B19" s="7">
        <v>12</v>
      </c>
      <c r="C19" s="9" t="s">
        <v>19</v>
      </c>
      <c r="D19" s="9" t="s">
        <v>20</v>
      </c>
      <c r="E19" s="29">
        <f>E17+E18</f>
        <v>2287.4480400000002</v>
      </c>
      <c r="F19" s="27"/>
    </row>
    <row r="20" spans="2:8" ht="15" customHeight="1">
      <c r="B20" s="68"/>
      <c r="C20" s="63"/>
      <c r="D20" s="63"/>
      <c r="E20" s="64"/>
      <c r="F20" s="27"/>
      <c r="G20" s="27"/>
      <c r="H20" s="27"/>
    </row>
    <row r="21" spans="2:8" ht="15.75" customHeight="1">
      <c r="B21" s="62" t="s">
        <v>21</v>
      </c>
      <c r="C21" s="63"/>
      <c r="D21" s="63"/>
      <c r="E21" s="64"/>
    </row>
    <row r="22" spans="2:8" ht="9" customHeight="1">
      <c r="B22" s="62"/>
      <c r="C22" s="63"/>
      <c r="D22" s="63"/>
      <c r="E22" s="64"/>
    </row>
    <row r="23" spans="2:8" ht="30">
      <c r="B23" s="30"/>
      <c r="C23" s="31"/>
      <c r="D23" s="32" t="s">
        <v>22</v>
      </c>
      <c r="E23" s="33"/>
    </row>
    <row r="24" spans="2:8" ht="15.75" customHeight="1">
      <c r="B24" s="34">
        <v>13</v>
      </c>
      <c r="C24" s="35" t="s">
        <v>23</v>
      </c>
      <c r="D24" s="36">
        <v>0.05</v>
      </c>
      <c r="E24" s="37">
        <f>D24*E26</f>
        <v>141.20049629629631</v>
      </c>
      <c r="F24" s="27"/>
    </row>
    <row r="25" spans="2:8" ht="15.75" customHeight="1">
      <c r="B25" s="38">
        <v>14</v>
      </c>
      <c r="C25" s="39" t="s">
        <v>24</v>
      </c>
      <c r="D25" s="71">
        <v>0.14000000000000001</v>
      </c>
      <c r="E25" s="41">
        <f>$E$26*D25</f>
        <v>395.36138962962968</v>
      </c>
    </row>
    <row r="26" spans="2:8" ht="15.75" customHeight="1">
      <c r="B26" s="42">
        <v>15</v>
      </c>
      <c r="C26" s="43" t="s">
        <v>25</v>
      </c>
      <c r="D26" s="8" t="s">
        <v>26</v>
      </c>
      <c r="E26" s="10">
        <f>(E19)/(1-(D24+D25))</f>
        <v>2824.0099259259259</v>
      </c>
    </row>
    <row r="27" spans="2:8" ht="15.75" customHeight="1">
      <c r="B27" s="68"/>
      <c r="C27" s="63"/>
      <c r="D27" s="63"/>
      <c r="E27" s="64"/>
    </row>
    <row r="28" spans="2:8" ht="19.5" customHeight="1">
      <c r="B28" s="62" t="s">
        <v>21</v>
      </c>
      <c r="C28" s="63"/>
      <c r="D28" s="63"/>
      <c r="E28" s="64"/>
    </row>
    <row r="29" spans="2:8" ht="9" customHeight="1">
      <c r="B29" s="62"/>
      <c r="C29" s="63"/>
      <c r="D29" s="63"/>
      <c r="E29" s="64"/>
    </row>
    <row r="30" spans="2:8" ht="15.75" customHeight="1">
      <c r="B30" s="34">
        <v>16</v>
      </c>
      <c r="C30" s="35" t="s">
        <v>27</v>
      </c>
      <c r="D30" s="44"/>
      <c r="E30" s="45">
        <f>E8</f>
        <v>1412</v>
      </c>
    </row>
    <row r="31" spans="2:8" ht="15.75" customHeight="1">
      <c r="B31" s="46">
        <v>17</v>
      </c>
      <c r="C31" s="47" t="s">
        <v>28</v>
      </c>
      <c r="D31" s="48"/>
      <c r="E31" s="49">
        <f>E26</f>
        <v>2824.0099259259259</v>
      </c>
    </row>
    <row r="32" spans="2:8" ht="15.75" customHeight="1">
      <c r="B32" s="50">
        <v>18</v>
      </c>
      <c r="C32" s="47" t="s">
        <v>29</v>
      </c>
      <c r="D32" s="51" t="s">
        <v>30</v>
      </c>
      <c r="E32" s="52">
        <f>(E31/E30)-1</f>
        <v>1.0000070296925823</v>
      </c>
      <c r="F32" s="53"/>
    </row>
    <row r="33" spans="2:8" ht="15.75" customHeight="1">
      <c r="B33" s="54"/>
      <c r="C33" s="55"/>
      <c r="D33" s="55"/>
      <c r="E33" s="56"/>
    </row>
    <row r="34" spans="2:8" ht="39" customHeight="1">
      <c r="B34" s="69" t="s">
        <v>31</v>
      </c>
      <c r="C34" s="63"/>
      <c r="D34" s="64"/>
      <c r="E34" s="57">
        <f>E26</f>
        <v>2824.0099259259259</v>
      </c>
      <c r="F34" s="58"/>
      <c r="G34" s="59"/>
      <c r="H34" s="60"/>
    </row>
    <row r="35" spans="2:8" ht="15.75" customHeight="1">
      <c r="B35" s="60"/>
    </row>
    <row r="36" spans="2:8" ht="15.75" customHeight="1">
      <c r="E36" s="61"/>
    </row>
    <row r="37" spans="2:8" ht="15.75" customHeight="1"/>
    <row r="38" spans="2:8" ht="15.75" customHeight="1"/>
    <row r="39" spans="2:8" ht="15.75" customHeight="1"/>
    <row r="40" spans="2:8" ht="15.75" customHeight="1"/>
    <row r="41" spans="2:8" ht="15.75" customHeight="1"/>
    <row r="42" spans="2:8" ht="15.75" customHeight="1"/>
    <row r="43" spans="2:8" ht="15.75" customHeight="1"/>
    <row r="44" spans="2:8" ht="15.75" customHeight="1"/>
    <row r="45" spans="2:8" ht="15.75" customHeight="1"/>
    <row r="46" spans="2:8" ht="15.75" customHeight="1"/>
    <row r="47" spans="2:8" ht="15.75" customHeight="1"/>
    <row r="48" spans="2: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</sheetData>
  <mergeCells count="13">
    <mergeCell ref="B2:E2"/>
    <mergeCell ref="B7:C7"/>
    <mergeCell ref="B22:E22"/>
    <mergeCell ref="B27:E27"/>
    <mergeCell ref="B28:E28"/>
    <mergeCell ref="B29:E29"/>
    <mergeCell ref="B34:D34"/>
    <mergeCell ref="B3:E3"/>
    <mergeCell ref="B4:C4"/>
    <mergeCell ref="B5:C5"/>
    <mergeCell ref="B6:E6"/>
    <mergeCell ref="B21:E21"/>
    <mergeCell ref="B20:E20"/>
  </mergeCells>
  <pageMargins left="0.51181102362204722" right="0.51181102362204722" top="0.78740157480314965" bottom="0.7874015748031496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H234"/>
  <sheetViews>
    <sheetView topLeftCell="A4" workbookViewId="0">
      <selection activeCell="D18" sqref="D18"/>
    </sheetView>
  </sheetViews>
  <sheetFormatPr defaultColWidth="12.5703125" defaultRowHeight="15" customHeight="1"/>
  <cols>
    <col min="1" max="1" width="7.5703125" customWidth="1"/>
    <col min="2" max="2" width="3.85546875" customWidth="1"/>
    <col min="3" max="3" width="43.85546875" bestFit="1" customWidth="1"/>
    <col min="4" max="4" width="12.140625" customWidth="1"/>
    <col min="5" max="5" width="33.7109375" customWidth="1"/>
    <col min="6" max="6" width="16.140625" customWidth="1"/>
    <col min="7" max="7" width="9.42578125" customWidth="1"/>
    <col min="8" max="8" width="7.5703125" customWidth="1"/>
  </cols>
  <sheetData>
    <row r="2" spans="2:6" ht="18.75">
      <c r="B2" s="62" t="s">
        <v>0</v>
      </c>
      <c r="C2" s="63"/>
      <c r="D2" s="63"/>
      <c r="E2" s="64"/>
    </row>
    <row r="3" spans="2:6" ht="9" customHeight="1">
      <c r="B3" s="62"/>
      <c r="C3" s="63"/>
      <c r="D3" s="63"/>
      <c r="E3" s="64"/>
    </row>
    <row r="4" spans="2:6" ht="15.75" customHeight="1">
      <c r="B4" s="65" t="s">
        <v>1</v>
      </c>
      <c r="C4" s="66"/>
      <c r="D4" s="1"/>
      <c r="E4" s="2" t="s">
        <v>2</v>
      </c>
    </row>
    <row r="5" spans="2:6" ht="23.25" customHeight="1">
      <c r="B5" s="67" t="s">
        <v>32</v>
      </c>
      <c r="C5" s="64"/>
      <c r="D5" s="3"/>
      <c r="E5" s="4">
        <v>1500</v>
      </c>
    </row>
    <row r="6" spans="2:6" ht="18.75" customHeight="1">
      <c r="B6" s="65" t="s">
        <v>4</v>
      </c>
      <c r="C6" s="63"/>
      <c r="D6" s="63"/>
      <c r="E6" s="64"/>
    </row>
    <row r="7" spans="2:6" ht="30">
      <c r="B7" s="70" t="s">
        <v>33</v>
      </c>
      <c r="C7" s="64"/>
      <c r="D7" s="5" t="s">
        <v>6</v>
      </c>
      <c r="E7" s="6" t="str">
        <f>B5</f>
        <v>AUXILIAR ADMINISTRATIVO</v>
      </c>
    </row>
    <row r="8" spans="2:6">
      <c r="B8" s="7">
        <v>1</v>
      </c>
      <c r="C8" s="8" t="s">
        <v>7</v>
      </c>
      <c r="D8" s="9"/>
      <c r="E8" s="10">
        <f>E5</f>
        <v>1500</v>
      </c>
    </row>
    <row r="9" spans="2:6">
      <c r="B9" s="7">
        <v>2</v>
      </c>
      <c r="C9" s="11" t="s">
        <v>8</v>
      </c>
      <c r="D9" s="12">
        <v>8.3299999999999999E-2</v>
      </c>
      <c r="E9" s="13">
        <f t="shared" ref="E9:E14" si="0">ROUND($E$8*D9,4)</f>
        <v>124.95</v>
      </c>
      <c r="F9" s="14"/>
    </row>
    <row r="10" spans="2:6">
      <c r="B10" s="7">
        <v>3</v>
      </c>
      <c r="C10" s="15" t="s">
        <v>9</v>
      </c>
      <c r="D10" s="16">
        <v>2.7799999999999998E-2</v>
      </c>
      <c r="E10" s="17">
        <f t="shared" si="0"/>
        <v>41.7</v>
      </c>
      <c r="F10" s="18"/>
    </row>
    <row r="11" spans="2:6">
      <c r="B11" s="7">
        <v>4</v>
      </c>
      <c r="C11" s="15" t="s">
        <v>10</v>
      </c>
      <c r="D11" s="16">
        <v>8.3299999999999999E-2</v>
      </c>
      <c r="E11" s="17">
        <f t="shared" si="0"/>
        <v>124.95</v>
      </c>
      <c r="F11" s="18"/>
    </row>
    <row r="12" spans="2:6">
      <c r="B12" s="7">
        <v>5</v>
      </c>
      <c r="C12" s="15" t="s">
        <v>11</v>
      </c>
      <c r="D12" s="16">
        <v>0.08</v>
      </c>
      <c r="E12" s="17">
        <f t="shared" si="0"/>
        <v>120</v>
      </c>
      <c r="F12" s="18"/>
    </row>
    <row r="13" spans="2:6">
      <c r="B13" s="7">
        <v>6</v>
      </c>
      <c r="C13" s="15" t="s">
        <v>12</v>
      </c>
      <c r="D13" s="16">
        <v>3.3300000000000003E-2</v>
      </c>
      <c r="E13" s="17">
        <f t="shared" si="0"/>
        <v>49.95</v>
      </c>
      <c r="F13" s="18"/>
    </row>
    <row r="14" spans="2:6">
      <c r="B14" s="7">
        <v>7</v>
      </c>
      <c r="C14" s="19" t="s">
        <v>13</v>
      </c>
      <c r="D14" s="20">
        <v>0.2</v>
      </c>
      <c r="E14" s="21">
        <f t="shared" si="0"/>
        <v>300</v>
      </c>
      <c r="F14" s="18"/>
    </row>
    <row r="15" spans="2:6" ht="15.75">
      <c r="B15" s="7">
        <v>8</v>
      </c>
      <c r="C15" s="22" t="s">
        <v>14</v>
      </c>
      <c r="D15" s="23">
        <v>6.2500000000000003E-3</v>
      </c>
      <c r="E15" s="24">
        <f>ROUND(($E$8*D15),2)</f>
        <v>9.3800000000000008</v>
      </c>
    </row>
    <row r="16" spans="2:6" ht="15.75">
      <c r="B16" s="7">
        <v>9</v>
      </c>
      <c r="C16" s="22" t="s">
        <v>15</v>
      </c>
      <c r="D16" s="23">
        <f>0.625%/3</f>
        <v>2.0833333333333333E-3</v>
      </c>
      <c r="E16" s="24">
        <f>ROUND(($E$8)*D16,2)</f>
        <v>3.13</v>
      </c>
      <c r="F16" s="18"/>
    </row>
    <row r="17" spans="2:8" ht="15.75">
      <c r="B17" s="7">
        <v>10</v>
      </c>
      <c r="C17" s="9" t="s">
        <v>16</v>
      </c>
      <c r="D17" s="25" t="s">
        <v>34</v>
      </c>
      <c r="E17" s="26">
        <f>SUM(E8:E16)</f>
        <v>2274.0600000000004</v>
      </c>
      <c r="F17" s="27"/>
    </row>
    <row r="18" spans="2:8">
      <c r="B18" s="7">
        <v>11</v>
      </c>
      <c r="C18" s="25" t="s">
        <v>18</v>
      </c>
      <c r="D18" s="72">
        <v>0.10397000000000001</v>
      </c>
      <c r="E18" s="28">
        <f>E8*D18</f>
        <v>155.95500000000001</v>
      </c>
    </row>
    <row r="19" spans="2:8">
      <c r="B19" s="7">
        <v>12</v>
      </c>
      <c r="C19" s="9" t="s">
        <v>19</v>
      </c>
      <c r="D19" s="9" t="s">
        <v>20</v>
      </c>
      <c r="E19" s="29">
        <f>E17+E18</f>
        <v>2430.0150000000003</v>
      </c>
      <c r="F19" s="27"/>
    </row>
    <row r="20" spans="2:8" ht="15" customHeight="1">
      <c r="B20" s="68"/>
      <c r="C20" s="63"/>
      <c r="D20" s="63"/>
      <c r="E20" s="64"/>
      <c r="F20" s="27"/>
      <c r="G20" s="27"/>
      <c r="H20" s="27"/>
    </row>
    <row r="21" spans="2:8" ht="15.75" customHeight="1">
      <c r="B21" s="62" t="s">
        <v>21</v>
      </c>
      <c r="C21" s="63"/>
      <c r="D21" s="63"/>
      <c r="E21" s="64"/>
    </row>
    <row r="22" spans="2:8" ht="9" customHeight="1">
      <c r="B22" s="62"/>
      <c r="C22" s="63"/>
      <c r="D22" s="63"/>
      <c r="E22" s="64"/>
    </row>
    <row r="23" spans="2:8" ht="30">
      <c r="B23" s="30"/>
      <c r="C23" s="31"/>
      <c r="D23" s="32" t="s">
        <v>22</v>
      </c>
      <c r="E23" s="33"/>
    </row>
    <row r="24" spans="2:8" ht="15.75" customHeight="1">
      <c r="B24" s="34">
        <v>13</v>
      </c>
      <c r="C24" s="35" t="s">
        <v>23</v>
      </c>
      <c r="D24" s="36">
        <v>0.05</v>
      </c>
      <c r="E24" s="37">
        <f>D24*E26</f>
        <v>150.00092592592594</v>
      </c>
      <c r="F24" s="27"/>
    </row>
    <row r="25" spans="2:8" ht="15.75" customHeight="1">
      <c r="B25" s="38">
        <v>14</v>
      </c>
      <c r="C25" s="39" t="s">
        <v>24</v>
      </c>
      <c r="D25" s="71">
        <v>0.14000000000000001</v>
      </c>
      <c r="E25" s="41">
        <f>$E$26*D25</f>
        <v>420.00259259259263</v>
      </c>
    </row>
    <row r="26" spans="2:8" ht="15.75" customHeight="1">
      <c r="B26" s="42">
        <v>15</v>
      </c>
      <c r="C26" s="43" t="s">
        <v>25</v>
      </c>
      <c r="D26" s="8" t="s">
        <v>26</v>
      </c>
      <c r="E26" s="10">
        <f>(E19)/(1-(D24+D25))</f>
        <v>3000.0185185185187</v>
      </c>
    </row>
    <row r="27" spans="2:8" ht="15.75" customHeight="1">
      <c r="B27" s="68"/>
      <c r="C27" s="63"/>
      <c r="D27" s="63"/>
      <c r="E27" s="64"/>
    </row>
    <row r="28" spans="2:8" ht="19.5" customHeight="1">
      <c r="B28" s="62" t="s">
        <v>21</v>
      </c>
      <c r="C28" s="63"/>
      <c r="D28" s="63"/>
      <c r="E28" s="64"/>
    </row>
    <row r="29" spans="2:8" ht="9" customHeight="1">
      <c r="B29" s="62"/>
      <c r="C29" s="63"/>
      <c r="D29" s="63"/>
      <c r="E29" s="64"/>
    </row>
    <row r="30" spans="2:8" ht="15.75" customHeight="1">
      <c r="B30" s="34">
        <v>16</v>
      </c>
      <c r="C30" s="35" t="s">
        <v>27</v>
      </c>
      <c r="D30" s="44"/>
      <c r="E30" s="45">
        <f>E8</f>
        <v>1500</v>
      </c>
    </row>
    <row r="31" spans="2:8" ht="15.75" customHeight="1">
      <c r="B31" s="46">
        <v>17</v>
      </c>
      <c r="C31" s="47" t="s">
        <v>28</v>
      </c>
      <c r="D31" s="48"/>
      <c r="E31" s="49">
        <f>E26</f>
        <v>3000.0185185185187</v>
      </c>
    </row>
    <row r="32" spans="2:8" ht="15.75" customHeight="1">
      <c r="B32" s="50">
        <v>18</v>
      </c>
      <c r="C32" s="47" t="s">
        <v>29</v>
      </c>
      <c r="D32" s="51" t="s">
        <v>30</v>
      </c>
      <c r="E32" s="52">
        <f>(E31/E30)-1</f>
        <v>1.0000123456790124</v>
      </c>
      <c r="F32" s="53"/>
    </row>
    <row r="33" spans="2:8" ht="15.75" customHeight="1">
      <c r="B33" s="54"/>
      <c r="C33" s="55"/>
      <c r="D33" s="55"/>
      <c r="E33" s="56"/>
    </row>
    <row r="34" spans="2:8" ht="39" customHeight="1">
      <c r="B34" s="69" t="s">
        <v>31</v>
      </c>
      <c r="C34" s="63"/>
      <c r="D34" s="64"/>
      <c r="E34" s="57">
        <f>E26</f>
        <v>3000.0185185185187</v>
      </c>
      <c r="F34" s="58"/>
      <c r="G34" s="59"/>
      <c r="H34" s="60"/>
    </row>
    <row r="35" spans="2:8" ht="15.75" customHeight="1">
      <c r="B35" s="60"/>
    </row>
    <row r="36" spans="2:8" ht="15.75" customHeight="1">
      <c r="E36" s="61"/>
    </row>
    <row r="37" spans="2:8" ht="15.75" customHeight="1"/>
    <row r="38" spans="2:8" ht="15.75" customHeight="1"/>
    <row r="39" spans="2:8" ht="15.75" customHeight="1"/>
    <row r="40" spans="2:8" ht="15.75" customHeight="1"/>
    <row r="41" spans="2:8" ht="15.75" customHeight="1"/>
    <row r="42" spans="2:8" ht="15.75" customHeight="1"/>
    <row r="43" spans="2:8" ht="15.75" customHeight="1"/>
    <row r="44" spans="2:8" ht="15.75" customHeight="1"/>
    <row r="45" spans="2:8" ht="15.75" customHeight="1"/>
    <row r="46" spans="2:8" ht="15.75" customHeight="1"/>
    <row r="47" spans="2:8" ht="15.75" customHeight="1"/>
    <row r="48" spans="2: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</sheetData>
  <mergeCells count="13">
    <mergeCell ref="B2:E2"/>
    <mergeCell ref="B7:C7"/>
    <mergeCell ref="B22:E22"/>
    <mergeCell ref="B27:E27"/>
    <mergeCell ref="B28:E28"/>
    <mergeCell ref="B29:E29"/>
    <mergeCell ref="B34:D34"/>
    <mergeCell ref="B3:E3"/>
    <mergeCell ref="B4:C4"/>
    <mergeCell ref="B5:C5"/>
    <mergeCell ref="B6:E6"/>
    <mergeCell ref="B21:E21"/>
    <mergeCell ref="B20:E20"/>
  </mergeCells>
  <pageMargins left="0.51181102362204722" right="0.51181102362204722" top="0.78740157480314965" bottom="0.7874015748031496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H234"/>
  <sheetViews>
    <sheetView topLeftCell="A4" workbookViewId="0">
      <selection activeCell="D18" sqref="D18"/>
    </sheetView>
  </sheetViews>
  <sheetFormatPr defaultColWidth="12.5703125" defaultRowHeight="15" customHeight="1"/>
  <cols>
    <col min="1" max="1" width="7.5703125" customWidth="1"/>
    <col min="2" max="2" width="3.85546875" customWidth="1"/>
    <col min="3" max="3" width="43.85546875" bestFit="1" customWidth="1"/>
    <col min="4" max="4" width="12.140625" customWidth="1"/>
    <col min="5" max="5" width="33.7109375" customWidth="1"/>
    <col min="6" max="6" width="16.140625" customWidth="1"/>
    <col min="7" max="7" width="9.42578125" customWidth="1"/>
    <col min="8" max="8" width="7.5703125" customWidth="1"/>
  </cols>
  <sheetData>
    <row r="2" spans="2:6" ht="18.75">
      <c r="B2" s="62" t="s">
        <v>0</v>
      </c>
      <c r="C2" s="63"/>
      <c r="D2" s="63"/>
      <c r="E2" s="64"/>
    </row>
    <row r="3" spans="2:6" ht="9" customHeight="1">
      <c r="B3" s="62"/>
      <c r="C3" s="63"/>
      <c r="D3" s="63"/>
      <c r="E3" s="64"/>
    </row>
    <row r="4" spans="2:6" ht="15.75" customHeight="1">
      <c r="B4" s="65" t="s">
        <v>1</v>
      </c>
      <c r="C4" s="66"/>
      <c r="D4" s="1"/>
      <c r="E4" s="2" t="s">
        <v>2</v>
      </c>
    </row>
    <row r="5" spans="2:6" ht="23.25" customHeight="1">
      <c r="B5" s="67" t="s">
        <v>35</v>
      </c>
      <c r="C5" s="64"/>
      <c r="D5" s="3"/>
      <c r="E5" s="4">
        <v>2400</v>
      </c>
    </row>
    <row r="6" spans="2:6" ht="18.75" customHeight="1">
      <c r="B6" s="65" t="s">
        <v>4</v>
      </c>
      <c r="C6" s="63"/>
      <c r="D6" s="63"/>
      <c r="E6" s="64"/>
    </row>
    <row r="7" spans="2:6" ht="30">
      <c r="B7" s="70" t="s">
        <v>36</v>
      </c>
      <c r="C7" s="64"/>
      <c r="D7" s="5" t="s">
        <v>6</v>
      </c>
      <c r="E7" s="6" t="str">
        <f>B5</f>
        <v>MOTORISTA</v>
      </c>
    </row>
    <row r="8" spans="2:6">
      <c r="B8" s="7">
        <v>1</v>
      </c>
      <c r="C8" s="8" t="s">
        <v>7</v>
      </c>
      <c r="D8" s="9"/>
      <c r="E8" s="10">
        <f>E5</f>
        <v>2400</v>
      </c>
    </row>
    <row r="9" spans="2:6">
      <c r="B9" s="7">
        <v>2</v>
      </c>
      <c r="C9" s="11" t="s">
        <v>8</v>
      </c>
      <c r="D9" s="12">
        <v>8.3299999999999999E-2</v>
      </c>
      <c r="E9" s="13">
        <f t="shared" ref="E9:E14" si="0">ROUND($E$8*D9,4)</f>
        <v>199.92</v>
      </c>
      <c r="F9" s="14"/>
    </row>
    <row r="10" spans="2:6">
      <c r="B10" s="7">
        <v>3</v>
      </c>
      <c r="C10" s="15" t="s">
        <v>9</v>
      </c>
      <c r="D10" s="16">
        <v>2.7799999999999998E-2</v>
      </c>
      <c r="E10" s="17">
        <f t="shared" si="0"/>
        <v>66.72</v>
      </c>
      <c r="F10" s="18"/>
    </row>
    <row r="11" spans="2:6">
      <c r="B11" s="7">
        <v>4</v>
      </c>
      <c r="C11" s="15" t="s">
        <v>10</v>
      </c>
      <c r="D11" s="16">
        <v>8.3299999999999999E-2</v>
      </c>
      <c r="E11" s="17">
        <f t="shared" si="0"/>
        <v>199.92</v>
      </c>
      <c r="F11" s="18"/>
    </row>
    <row r="12" spans="2:6">
      <c r="B12" s="7">
        <v>5</v>
      </c>
      <c r="C12" s="15" t="s">
        <v>11</v>
      </c>
      <c r="D12" s="16">
        <v>0.08</v>
      </c>
      <c r="E12" s="17">
        <f t="shared" si="0"/>
        <v>192</v>
      </c>
      <c r="F12" s="18"/>
    </row>
    <row r="13" spans="2:6">
      <c r="B13" s="7">
        <v>6</v>
      </c>
      <c r="C13" s="15" t="s">
        <v>12</v>
      </c>
      <c r="D13" s="16">
        <v>3.3300000000000003E-2</v>
      </c>
      <c r="E13" s="17">
        <f t="shared" si="0"/>
        <v>79.92</v>
      </c>
      <c r="F13" s="18"/>
    </row>
    <row r="14" spans="2:6">
      <c r="B14" s="7">
        <v>7</v>
      </c>
      <c r="C14" s="19" t="s">
        <v>13</v>
      </c>
      <c r="D14" s="20">
        <v>0.2</v>
      </c>
      <c r="E14" s="21">
        <f t="shared" si="0"/>
        <v>480</v>
      </c>
      <c r="F14" s="18"/>
    </row>
    <row r="15" spans="2:6" ht="15.75">
      <c r="B15" s="7">
        <v>8</v>
      </c>
      <c r="C15" s="22" t="s">
        <v>14</v>
      </c>
      <c r="D15" s="23">
        <v>6.2500000000000003E-3</v>
      </c>
      <c r="E15" s="24">
        <f>ROUND(($E$8*D15),2)</f>
        <v>15</v>
      </c>
    </row>
    <row r="16" spans="2:6" ht="15.75">
      <c r="B16" s="7">
        <v>9</v>
      </c>
      <c r="C16" s="22" t="s">
        <v>15</v>
      </c>
      <c r="D16" s="23">
        <f>0.625%/3</f>
        <v>2.0833333333333333E-3</v>
      </c>
      <c r="E16" s="24">
        <f>ROUND(($E$8)*D16,2)</f>
        <v>5</v>
      </c>
      <c r="F16" s="18"/>
    </row>
    <row r="17" spans="2:8" ht="15.75">
      <c r="B17" s="7">
        <v>10</v>
      </c>
      <c r="C17" s="9" t="s">
        <v>16</v>
      </c>
      <c r="D17" s="25" t="s">
        <v>37</v>
      </c>
      <c r="E17" s="26">
        <f>SUM(E8:E16)</f>
        <v>3638.48</v>
      </c>
      <c r="F17" s="27"/>
    </row>
    <row r="18" spans="2:8">
      <c r="B18" s="7">
        <v>11</v>
      </c>
      <c r="C18" s="25" t="s">
        <v>18</v>
      </c>
      <c r="D18" s="72">
        <v>0.10397000000000001</v>
      </c>
      <c r="E18" s="28">
        <f>E8*D18</f>
        <v>249.52800000000002</v>
      </c>
    </row>
    <row r="19" spans="2:8">
      <c r="B19" s="7">
        <v>12</v>
      </c>
      <c r="C19" s="9" t="s">
        <v>19</v>
      </c>
      <c r="D19" s="9" t="s">
        <v>20</v>
      </c>
      <c r="E19" s="29">
        <f>E17+E18</f>
        <v>3888.0079999999998</v>
      </c>
      <c r="F19" s="27"/>
    </row>
    <row r="20" spans="2:8" ht="15" customHeight="1">
      <c r="B20" s="68"/>
      <c r="C20" s="63"/>
      <c r="D20" s="63"/>
      <c r="E20" s="64"/>
      <c r="F20" s="27"/>
      <c r="G20" s="27"/>
      <c r="H20" s="27"/>
    </row>
    <row r="21" spans="2:8" ht="15.75" customHeight="1">
      <c r="B21" s="62" t="s">
        <v>21</v>
      </c>
      <c r="C21" s="63"/>
      <c r="D21" s="63"/>
      <c r="E21" s="64"/>
    </row>
    <row r="22" spans="2:8" ht="9" customHeight="1">
      <c r="B22" s="62"/>
      <c r="C22" s="63"/>
      <c r="D22" s="63"/>
      <c r="E22" s="64"/>
    </row>
    <row r="23" spans="2:8" ht="30">
      <c r="B23" s="30"/>
      <c r="C23" s="31"/>
      <c r="D23" s="32" t="s">
        <v>22</v>
      </c>
      <c r="E23" s="33"/>
    </row>
    <row r="24" spans="2:8" ht="15.75" customHeight="1">
      <c r="B24" s="34">
        <v>13</v>
      </c>
      <c r="C24" s="35" t="s">
        <v>23</v>
      </c>
      <c r="D24" s="36">
        <v>0.05</v>
      </c>
      <c r="E24" s="37">
        <f>D24*E26</f>
        <v>240.00049382716048</v>
      </c>
      <c r="F24" s="27"/>
    </row>
    <row r="25" spans="2:8" ht="15.75" customHeight="1">
      <c r="B25" s="38">
        <v>14</v>
      </c>
      <c r="C25" s="39" t="s">
        <v>24</v>
      </c>
      <c r="D25" s="71">
        <v>0.14000000000000001</v>
      </c>
      <c r="E25" s="41">
        <f>$E$26*D25</f>
        <v>672.00138271604942</v>
      </c>
    </row>
    <row r="26" spans="2:8" ht="15.75" customHeight="1">
      <c r="B26" s="42">
        <v>15</v>
      </c>
      <c r="C26" s="43" t="s">
        <v>25</v>
      </c>
      <c r="D26" s="8" t="s">
        <v>26</v>
      </c>
      <c r="E26" s="10">
        <f>(E19)/(1-(D24+D25))</f>
        <v>4800.0098765432094</v>
      </c>
    </row>
    <row r="27" spans="2:8" ht="15.75" customHeight="1">
      <c r="B27" s="68"/>
      <c r="C27" s="63"/>
      <c r="D27" s="63"/>
      <c r="E27" s="64"/>
    </row>
    <row r="28" spans="2:8" ht="19.5" customHeight="1">
      <c r="B28" s="62" t="s">
        <v>21</v>
      </c>
      <c r="C28" s="63"/>
      <c r="D28" s="63"/>
      <c r="E28" s="64"/>
    </row>
    <row r="29" spans="2:8" ht="9" customHeight="1">
      <c r="B29" s="62"/>
      <c r="C29" s="63"/>
      <c r="D29" s="63"/>
      <c r="E29" s="64"/>
    </row>
    <row r="30" spans="2:8" ht="15.75" customHeight="1">
      <c r="B30" s="34">
        <v>16</v>
      </c>
      <c r="C30" s="35" t="s">
        <v>27</v>
      </c>
      <c r="D30" s="44"/>
      <c r="E30" s="45">
        <f>E8</f>
        <v>2400</v>
      </c>
    </row>
    <row r="31" spans="2:8" ht="15.75" customHeight="1">
      <c r="B31" s="46">
        <v>17</v>
      </c>
      <c r="C31" s="47" t="s">
        <v>28</v>
      </c>
      <c r="D31" s="48"/>
      <c r="E31" s="49">
        <f>E26</f>
        <v>4800.0098765432094</v>
      </c>
    </row>
    <row r="32" spans="2:8" ht="15.75" customHeight="1">
      <c r="B32" s="50">
        <v>18</v>
      </c>
      <c r="C32" s="47" t="s">
        <v>29</v>
      </c>
      <c r="D32" s="51" t="s">
        <v>30</v>
      </c>
      <c r="E32" s="52">
        <f>(E31/E30)-1</f>
        <v>1.0000041152263375</v>
      </c>
      <c r="F32" s="53"/>
    </row>
    <row r="33" spans="2:8" ht="15.75" customHeight="1">
      <c r="B33" s="54"/>
      <c r="C33" s="55"/>
      <c r="D33" s="55"/>
      <c r="E33" s="56"/>
    </row>
    <row r="34" spans="2:8" ht="39" customHeight="1">
      <c r="B34" s="69" t="s">
        <v>31</v>
      </c>
      <c r="C34" s="63"/>
      <c r="D34" s="64"/>
      <c r="E34" s="57">
        <f>E26</f>
        <v>4800.0098765432094</v>
      </c>
      <c r="F34" s="58"/>
      <c r="G34" s="59"/>
      <c r="H34" s="60"/>
    </row>
    <row r="35" spans="2:8" ht="15.75" customHeight="1">
      <c r="B35" s="60"/>
    </row>
    <row r="36" spans="2:8" ht="15.75" customHeight="1">
      <c r="E36" s="61"/>
    </row>
    <row r="37" spans="2:8" ht="15.75" customHeight="1"/>
    <row r="38" spans="2:8" ht="15.75" customHeight="1"/>
    <row r="39" spans="2:8" ht="15.75" customHeight="1"/>
    <row r="40" spans="2:8" ht="15.75" customHeight="1"/>
    <row r="41" spans="2:8" ht="15.75" customHeight="1"/>
    <row r="42" spans="2:8" ht="15.75" customHeight="1"/>
    <row r="43" spans="2:8" ht="15.75" customHeight="1"/>
    <row r="44" spans="2:8" ht="15.75" customHeight="1"/>
    <row r="45" spans="2:8" ht="15.75" customHeight="1"/>
    <row r="46" spans="2:8" ht="15.75" customHeight="1"/>
    <row r="47" spans="2:8" ht="15.75" customHeight="1"/>
    <row r="48" spans="2: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</sheetData>
  <mergeCells count="13">
    <mergeCell ref="B2:E2"/>
    <mergeCell ref="B7:C7"/>
    <mergeCell ref="B22:E22"/>
    <mergeCell ref="B27:E27"/>
    <mergeCell ref="B28:E28"/>
    <mergeCell ref="B29:E29"/>
    <mergeCell ref="B34:D34"/>
    <mergeCell ref="B3:E3"/>
    <mergeCell ref="B4:C4"/>
    <mergeCell ref="B5:C5"/>
    <mergeCell ref="B6:E6"/>
    <mergeCell ref="B21:E21"/>
    <mergeCell ref="B20:E20"/>
  </mergeCells>
  <pageMargins left="0.51181102362204722" right="0.51181102362204722" top="0.78740157480314965" bottom="0.78740157480314965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H234"/>
  <sheetViews>
    <sheetView topLeftCell="A4" workbookViewId="0">
      <selection activeCell="D25" sqref="D25"/>
    </sheetView>
  </sheetViews>
  <sheetFormatPr defaultColWidth="12.5703125" defaultRowHeight="15" customHeight="1"/>
  <cols>
    <col min="1" max="1" width="7.5703125" customWidth="1"/>
    <col min="2" max="2" width="3.85546875" customWidth="1"/>
    <col min="3" max="3" width="43.85546875" bestFit="1" customWidth="1"/>
    <col min="4" max="4" width="12.140625" customWidth="1"/>
    <col min="5" max="5" width="33.7109375" customWidth="1"/>
    <col min="6" max="6" width="16.140625" customWidth="1"/>
    <col min="7" max="7" width="9.42578125" customWidth="1"/>
    <col min="8" max="8" width="7.5703125" customWidth="1"/>
  </cols>
  <sheetData>
    <row r="2" spans="2:6" ht="18.75">
      <c r="B2" s="62" t="s">
        <v>0</v>
      </c>
      <c r="C2" s="63"/>
      <c r="D2" s="63"/>
      <c r="E2" s="64"/>
    </row>
    <row r="3" spans="2:6" ht="9" customHeight="1">
      <c r="B3" s="62"/>
      <c r="C3" s="63"/>
      <c r="D3" s="63"/>
      <c r="E3" s="64"/>
    </row>
    <row r="4" spans="2:6" ht="15.75" customHeight="1">
      <c r="B4" s="65" t="s">
        <v>1</v>
      </c>
      <c r="C4" s="66"/>
      <c r="D4" s="1"/>
      <c r="E4" s="2" t="s">
        <v>2</v>
      </c>
    </row>
    <row r="5" spans="2:6" ht="23.25" customHeight="1">
      <c r="B5" s="67" t="s">
        <v>38</v>
      </c>
      <c r="C5" s="64"/>
      <c r="D5" s="3"/>
      <c r="E5" s="4">
        <v>2400</v>
      </c>
    </row>
    <row r="6" spans="2:6" ht="18.75" customHeight="1">
      <c r="B6" s="65" t="s">
        <v>4</v>
      </c>
      <c r="C6" s="63"/>
      <c r="D6" s="63"/>
      <c r="E6" s="64"/>
    </row>
    <row r="7" spans="2:6" ht="30">
      <c r="B7" s="70" t="s">
        <v>39</v>
      </c>
      <c r="C7" s="64"/>
      <c r="D7" s="5" t="s">
        <v>6</v>
      </c>
      <c r="E7" s="6" t="str">
        <f>B5</f>
        <v xml:space="preserve">PEDREIRO </v>
      </c>
    </row>
    <row r="8" spans="2:6">
      <c r="B8" s="7">
        <v>1</v>
      </c>
      <c r="C8" s="8" t="s">
        <v>7</v>
      </c>
      <c r="D8" s="9"/>
      <c r="E8" s="10">
        <f>E5</f>
        <v>2400</v>
      </c>
    </row>
    <row r="9" spans="2:6">
      <c r="B9" s="7">
        <v>2</v>
      </c>
      <c r="C9" s="11" t="s">
        <v>8</v>
      </c>
      <c r="D9" s="12">
        <v>8.3299999999999999E-2</v>
      </c>
      <c r="E9" s="13">
        <f t="shared" ref="E9:E14" si="0">ROUND($E$8*D9,4)</f>
        <v>199.92</v>
      </c>
      <c r="F9" s="14"/>
    </row>
    <row r="10" spans="2:6">
      <c r="B10" s="7">
        <v>3</v>
      </c>
      <c r="C10" s="15" t="s">
        <v>9</v>
      </c>
      <c r="D10" s="16">
        <v>2.7799999999999998E-2</v>
      </c>
      <c r="E10" s="17">
        <f t="shared" si="0"/>
        <v>66.72</v>
      </c>
      <c r="F10" s="18"/>
    </row>
    <row r="11" spans="2:6">
      <c r="B11" s="7">
        <v>4</v>
      </c>
      <c r="C11" s="15" t="s">
        <v>10</v>
      </c>
      <c r="D11" s="16">
        <v>8.3299999999999999E-2</v>
      </c>
      <c r="E11" s="17">
        <f t="shared" si="0"/>
        <v>199.92</v>
      </c>
      <c r="F11" s="18"/>
    </row>
    <row r="12" spans="2:6">
      <c r="B12" s="7">
        <v>5</v>
      </c>
      <c r="C12" s="15" t="s">
        <v>11</v>
      </c>
      <c r="D12" s="16">
        <v>0.08</v>
      </c>
      <c r="E12" s="17">
        <f t="shared" si="0"/>
        <v>192</v>
      </c>
      <c r="F12" s="18"/>
    </row>
    <row r="13" spans="2:6">
      <c r="B13" s="7">
        <v>6</v>
      </c>
      <c r="C13" s="15" t="s">
        <v>12</v>
      </c>
      <c r="D13" s="16">
        <v>3.3300000000000003E-2</v>
      </c>
      <c r="E13" s="17">
        <f t="shared" si="0"/>
        <v>79.92</v>
      </c>
      <c r="F13" s="18"/>
    </row>
    <row r="14" spans="2:6">
      <c r="B14" s="7">
        <v>7</v>
      </c>
      <c r="C14" s="19" t="s">
        <v>13</v>
      </c>
      <c r="D14" s="20">
        <v>0.2</v>
      </c>
      <c r="E14" s="21">
        <f t="shared" si="0"/>
        <v>480</v>
      </c>
      <c r="F14" s="18"/>
    </row>
    <row r="15" spans="2:6" ht="15.75">
      <c r="B15" s="7">
        <v>8</v>
      </c>
      <c r="C15" s="22" t="s">
        <v>14</v>
      </c>
      <c r="D15" s="23">
        <v>6.2500000000000003E-3</v>
      </c>
      <c r="E15" s="24">
        <f>ROUND(($E$8*D15),2)</f>
        <v>15</v>
      </c>
    </row>
    <row r="16" spans="2:6" ht="15.75">
      <c r="B16" s="7">
        <v>9</v>
      </c>
      <c r="C16" s="22" t="s">
        <v>15</v>
      </c>
      <c r="D16" s="23">
        <f>0.625%/3</f>
        <v>2.0833333333333333E-3</v>
      </c>
      <c r="E16" s="24">
        <f>ROUND(($E$8)*D16,2)</f>
        <v>5</v>
      </c>
      <c r="F16" s="18"/>
    </row>
    <row r="17" spans="2:8" ht="15.75">
      <c r="B17" s="7">
        <v>10</v>
      </c>
      <c r="C17" s="9" t="s">
        <v>16</v>
      </c>
      <c r="D17" s="25" t="s">
        <v>40</v>
      </c>
      <c r="E17" s="26">
        <f>SUM(E8:E16)</f>
        <v>3638.48</v>
      </c>
      <c r="F17" s="27"/>
    </row>
    <row r="18" spans="2:8">
      <c r="B18" s="7">
        <v>11</v>
      </c>
      <c r="C18" s="25" t="s">
        <v>18</v>
      </c>
      <c r="D18" s="72">
        <v>0.10397000000000001</v>
      </c>
      <c r="E18" s="28">
        <f>E8*D18</f>
        <v>249.52800000000002</v>
      </c>
    </row>
    <row r="19" spans="2:8">
      <c r="B19" s="7">
        <v>12</v>
      </c>
      <c r="C19" s="9" t="s">
        <v>19</v>
      </c>
      <c r="D19" s="9" t="s">
        <v>20</v>
      </c>
      <c r="E19" s="29">
        <f>E17+E18</f>
        <v>3888.0079999999998</v>
      </c>
      <c r="F19" s="27"/>
    </row>
    <row r="20" spans="2:8" ht="15" customHeight="1">
      <c r="B20" s="68"/>
      <c r="C20" s="63"/>
      <c r="D20" s="63"/>
      <c r="E20" s="64"/>
      <c r="F20" s="27"/>
      <c r="G20" s="27"/>
      <c r="H20" s="27"/>
    </row>
    <row r="21" spans="2:8" ht="15.75" customHeight="1">
      <c r="B21" s="62" t="s">
        <v>21</v>
      </c>
      <c r="C21" s="63"/>
      <c r="D21" s="63"/>
      <c r="E21" s="64"/>
    </row>
    <row r="22" spans="2:8" ht="9" customHeight="1">
      <c r="B22" s="62"/>
      <c r="C22" s="63"/>
      <c r="D22" s="63"/>
      <c r="E22" s="64"/>
    </row>
    <row r="23" spans="2:8" ht="30">
      <c r="B23" s="30"/>
      <c r="C23" s="31"/>
      <c r="D23" s="32" t="s">
        <v>22</v>
      </c>
      <c r="E23" s="33"/>
    </row>
    <row r="24" spans="2:8" ht="15.75" customHeight="1">
      <c r="B24" s="34">
        <v>13</v>
      </c>
      <c r="C24" s="35" t="s">
        <v>23</v>
      </c>
      <c r="D24" s="36">
        <v>0.05</v>
      </c>
      <c r="E24" s="37">
        <f>D24*E26</f>
        <v>240.00049382716048</v>
      </c>
      <c r="F24" s="27"/>
    </row>
    <row r="25" spans="2:8" ht="15.75" customHeight="1">
      <c r="B25" s="38">
        <v>14</v>
      </c>
      <c r="C25" s="39" t="s">
        <v>24</v>
      </c>
      <c r="D25" s="71">
        <v>0.14000000000000001</v>
      </c>
      <c r="E25" s="41">
        <f>$E$26*D25</f>
        <v>672.00138271604942</v>
      </c>
    </row>
    <row r="26" spans="2:8" ht="15.75" customHeight="1">
      <c r="B26" s="42">
        <v>15</v>
      </c>
      <c r="C26" s="43" t="s">
        <v>25</v>
      </c>
      <c r="D26" s="8" t="s">
        <v>26</v>
      </c>
      <c r="E26" s="10">
        <f>(E19)/(1-(D24+D25))</f>
        <v>4800.0098765432094</v>
      </c>
    </row>
    <row r="27" spans="2:8" ht="15.75" customHeight="1">
      <c r="B27" s="68"/>
      <c r="C27" s="63"/>
      <c r="D27" s="63"/>
      <c r="E27" s="64"/>
    </row>
    <row r="28" spans="2:8" ht="19.5" customHeight="1">
      <c r="B28" s="62" t="s">
        <v>21</v>
      </c>
      <c r="C28" s="63"/>
      <c r="D28" s="63"/>
      <c r="E28" s="64"/>
    </row>
    <row r="29" spans="2:8" ht="9" customHeight="1">
      <c r="B29" s="62"/>
      <c r="C29" s="63"/>
      <c r="D29" s="63"/>
      <c r="E29" s="64"/>
    </row>
    <row r="30" spans="2:8" ht="15.75" customHeight="1">
      <c r="B30" s="34">
        <v>16</v>
      </c>
      <c r="C30" s="35" t="s">
        <v>27</v>
      </c>
      <c r="D30" s="44"/>
      <c r="E30" s="45">
        <f>E8</f>
        <v>2400</v>
      </c>
    </row>
    <row r="31" spans="2:8" ht="15.75" customHeight="1">
      <c r="B31" s="46">
        <v>17</v>
      </c>
      <c r="C31" s="47" t="s">
        <v>28</v>
      </c>
      <c r="D31" s="48"/>
      <c r="E31" s="49">
        <f>E26</f>
        <v>4800.0098765432094</v>
      </c>
    </row>
    <row r="32" spans="2:8" ht="15.75" customHeight="1">
      <c r="B32" s="50">
        <v>18</v>
      </c>
      <c r="C32" s="47" t="s">
        <v>29</v>
      </c>
      <c r="D32" s="51" t="s">
        <v>30</v>
      </c>
      <c r="E32" s="52">
        <f>(E31/E30)-1</f>
        <v>1.0000041152263375</v>
      </c>
      <c r="F32" s="53"/>
    </row>
    <row r="33" spans="2:8" ht="15.75" customHeight="1">
      <c r="B33" s="54"/>
      <c r="C33" s="55"/>
      <c r="D33" s="55"/>
      <c r="E33" s="56"/>
    </row>
    <row r="34" spans="2:8" ht="39" customHeight="1">
      <c r="B34" s="69" t="s">
        <v>31</v>
      </c>
      <c r="C34" s="63"/>
      <c r="D34" s="64"/>
      <c r="E34" s="57">
        <f>E26</f>
        <v>4800.0098765432094</v>
      </c>
      <c r="F34" s="58"/>
      <c r="G34" s="59"/>
      <c r="H34" s="60"/>
    </row>
    <row r="35" spans="2:8" ht="15.75" customHeight="1">
      <c r="B35" s="60"/>
    </row>
    <row r="36" spans="2:8" ht="15.75" customHeight="1">
      <c r="E36" s="61"/>
    </row>
    <row r="37" spans="2:8" ht="15.75" customHeight="1"/>
    <row r="38" spans="2:8" ht="15.75" customHeight="1"/>
    <row r="39" spans="2:8" ht="15.75" customHeight="1"/>
    <row r="40" spans="2:8" ht="15.75" customHeight="1"/>
    <row r="41" spans="2:8" ht="15.75" customHeight="1"/>
    <row r="42" spans="2:8" ht="15.75" customHeight="1"/>
    <row r="43" spans="2:8" ht="15.75" customHeight="1"/>
    <row r="44" spans="2:8" ht="15.75" customHeight="1"/>
    <row r="45" spans="2:8" ht="15.75" customHeight="1"/>
    <row r="46" spans="2:8" ht="15.75" customHeight="1"/>
    <row r="47" spans="2:8" ht="15.75" customHeight="1"/>
    <row r="48" spans="2: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</sheetData>
  <mergeCells count="13">
    <mergeCell ref="B2:E2"/>
    <mergeCell ref="B7:C7"/>
    <mergeCell ref="B22:E22"/>
    <mergeCell ref="B27:E27"/>
    <mergeCell ref="B28:E28"/>
    <mergeCell ref="B29:E29"/>
    <mergeCell ref="B34:D34"/>
    <mergeCell ref="B3:E3"/>
    <mergeCell ref="B4:C4"/>
    <mergeCell ref="B5:C5"/>
    <mergeCell ref="B6:E6"/>
    <mergeCell ref="B21:E21"/>
    <mergeCell ref="B20:E20"/>
  </mergeCells>
  <pageMargins left="0.51181102362204722" right="0.51181102362204722" top="0.78740157480314965" bottom="0.78740157480314965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2:H234"/>
  <sheetViews>
    <sheetView topLeftCell="A4" workbookViewId="0">
      <selection activeCell="D25" sqref="D25"/>
    </sheetView>
  </sheetViews>
  <sheetFormatPr defaultColWidth="12.5703125" defaultRowHeight="15" customHeight="1"/>
  <cols>
    <col min="1" max="1" width="7.5703125" customWidth="1"/>
    <col min="2" max="2" width="3.85546875" customWidth="1"/>
    <col min="3" max="3" width="43.85546875" bestFit="1" customWidth="1"/>
    <col min="4" max="4" width="12.140625" customWidth="1"/>
    <col min="5" max="5" width="33.7109375" customWidth="1"/>
    <col min="6" max="6" width="16.140625" customWidth="1"/>
    <col min="7" max="7" width="9.42578125" customWidth="1"/>
    <col min="8" max="8" width="7.5703125" customWidth="1"/>
  </cols>
  <sheetData>
    <row r="2" spans="2:6" ht="18.75">
      <c r="B2" s="62" t="s">
        <v>0</v>
      </c>
      <c r="C2" s="63"/>
      <c r="D2" s="63"/>
      <c r="E2" s="64"/>
    </row>
    <row r="3" spans="2:6" ht="9" customHeight="1">
      <c r="B3" s="62"/>
      <c r="C3" s="63"/>
      <c r="D3" s="63"/>
      <c r="E3" s="64"/>
    </row>
    <row r="4" spans="2:6" ht="15.75" customHeight="1">
      <c r="B4" s="65" t="s">
        <v>1</v>
      </c>
      <c r="C4" s="66"/>
      <c r="D4" s="1"/>
      <c r="E4" s="2" t="s">
        <v>2</v>
      </c>
    </row>
    <row r="5" spans="2:6" ht="23.25" customHeight="1">
      <c r="B5" s="67" t="s">
        <v>41</v>
      </c>
      <c r="C5" s="64"/>
      <c r="D5" s="3"/>
      <c r="E5" s="4">
        <v>1800</v>
      </c>
    </row>
    <row r="6" spans="2:6" ht="18.75" customHeight="1">
      <c r="B6" s="65" t="s">
        <v>4</v>
      </c>
      <c r="C6" s="63"/>
      <c r="D6" s="63"/>
      <c r="E6" s="64"/>
    </row>
    <row r="7" spans="2:6" ht="31.5">
      <c r="B7" s="70" t="s">
        <v>42</v>
      </c>
      <c r="C7" s="64"/>
      <c r="D7" s="5" t="s">
        <v>6</v>
      </c>
      <c r="E7" s="6" t="str">
        <f>B5</f>
        <v>MEIO OFICIAL DE CONSTRUÇÃO CIVIL</v>
      </c>
    </row>
    <row r="8" spans="2:6">
      <c r="B8" s="7">
        <v>1</v>
      </c>
      <c r="C8" s="8" t="s">
        <v>7</v>
      </c>
      <c r="D8" s="9"/>
      <c r="E8" s="10">
        <f>E5</f>
        <v>1800</v>
      </c>
    </row>
    <row r="9" spans="2:6">
      <c r="B9" s="7">
        <v>2</v>
      </c>
      <c r="C9" s="11" t="s">
        <v>8</v>
      </c>
      <c r="D9" s="12">
        <v>8.3299999999999999E-2</v>
      </c>
      <c r="E9" s="13">
        <f t="shared" ref="E9:E14" si="0">ROUND($E$8*D9,4)</f>
        <v>149.94</v>
      </c>
      <c r="F9" s="14"/>
    </row>
    <row r="10" spans="2:6">
      <c r="B10" s="7">
        <v>3</v>
      </c>
      <c r="C10" s="15" t="s">
        <v>9</v>
      </c>
      <c r="D10" s="16">
        <v>2.7799999999999998E-2</v>
      </c>
      <c r="E10" s="17">
        <f t="shared" si="0"/>
        <v>50.04</v>
      </c>
      <c r="F10" s="18"/>
    </row>
    <row r="11" spans="2:6">
      <c r="B11" s="7">
        <v>4</v>
      </c>
      <c r="C11" s="15" t="s">
        <v>10</v>
      </c>
      <c r="D11" s="16">
        <v>8.3299999999999999E-2</v>
      </c>
      <c r="E11" s="17">
        <f t="shared" si="0"/>
        <v>149.94</v>
      </c>
      <c r="F11" s="18"/>
    </row>
    <row r="12" spans="2:6">
      <c r="B12" s="7">
        <v>5</v>
      </c>
      <c r="C12" s="15" t="s">
        <v>11</v>
      </c>
      <c r="D12" s="16">
        <v>0.08</v>
      </c>
      <c r="E12" s="17">
        <f t="shared" si="0"/>
        <v>144</v>
      </c>
      <c r="F12" s="18"/>
    </row>
    <row r="13" spans="2:6">
      <c r="B13" s="7">
        <v>6</v>
      </c>
      <c r="C13" s="15" t="s">
        <v>12</v>
      </c>
      <c r="D13" s="16">
        <v>3.3300000000000003E-2</v>
      </c>
      <c r="E13" s="17">
        <f t="shared" si="0"/>
        <v>59.94</v>
      </c>
      <c r="F13" s="18"/>
    </row>
    <row r="14" spans="2:6">
      <c r="B14" s="7">
        <v>7</v>
      </c>
      <c r="C14" s="19" t="s">
        <v>13</v>
      </c>
      <c r="D14" s="20">
        <v>0.2</v>
      </c>
      <c r="E14" s="21">
        <f t="shared" si="0"/>
        <v>360</v>
      </c>
      <c r="F14" s="18"/>
    </row>
    <row r="15" spans="2:6" ht="15.75">
      <c r="B15" s="7">
        <v>8</v>
      </c>
      <c r="C15" s="22" t="s">
        <v>14</v>
      </c>
      <c r="D15" s="23">
        <v>6.2500000000000003E-3</v>
      </c>
      <c r="E15" s="24">
        <f>ROUND(($E$8*D15),2)</f>
        <v>11.25</v>
      </c>
    </row>
    <row r="16" spans="2:6" ht="15.75">
      <c r="B16" s="7">
        <v>9</v>
      </c>
      <c r="C16" s="22" t="s">
        <v>15</v>
      </c>
      <c r="D16" s="23">
        <f>0.625%/3</f>
        <v>2.0833333333333333E-3</v>
      </c>
      <c r="E16" s="24">
        <f>ROUND(($E$8)*D16,2)</f>
        <v>3.75</v>
      </c>
      <c r="F16" s="18"/>
    </row>
    <row r="17" spans="2:8" ht="15.75">
      <c r="B17" s="7">
        <v>10</v>
      </c>
      <c r="C17" s="9" t="s">
        <v>16</v>
      </c>
      <c r="D17" s="25" t="s">
        <v>43</v>
      </c>
      <c r="E17" s="26">
        <f>SUM(E8:E16)</f>
        <v>2728.86</v>
      </c>
      <c r="F17" s="27"/>
    </row>
    <row r="18" spans="2:8">
      <c r="B18" s="7">
        <v>11</v>
      </c>
      <c r="C18" s="25" t="s">
        <v>18</v>
      </c>
      <c r="D18" s="72">
        <v>0.10397000000000001</v>
      </c>
      <c r="E18" s="28">
        <f>E8*D18</f>
        <v>187.14600000000002</v>
      </c>
    </row>
    <row r="19" spans="2:8">
      <c r="B19" s="7">
        <v>12</v>
      </c>
      <c r="C19" s="9" t="s">
        <v>19</v>
      </c>
      <c r="D19" s="9" t="s">
        <v>20</v>
      </c>
      <c r="E19" s="29">
        <f>E17+E18</f>
        <v>2916.0060000000003</v>
      </c>
      <c r="F19" s="27"/>
    </row>
    <row r="20" spans="2:8" ht="15" customHeight="1">
      <c r="B20" s="68"/>
      <c r="C20" s="63"/>
      <c r="D20" s="63"/>
      <c r="E20" s="64"/>
      <c r="F20" s="27"/>
      <c r="G20" s="27"/>
      <c r="H20" s="27"/>
    </row>
    <row r="21" spans="2:8" ht="15.75" customHeight="1">
      <c r="B21" s="62" t="s">
        <v>21</v>
      </c>
      <c r="C21" s="63"/>
      <c r="D21" s="63"/>
      <c r="E21" s="64"/>
    </row>
    <row r="22" spans="2:8" ht="9" customHeight="1">
      <c r="B22" s="62"/>
      <c r="C22" s="63"/>
      <c r="D22" s="63"/>
      <c r="E22" s="64"/>
    </row>
    <row r="23" spans="2:8" ht="30">
      <c r="B23" s="30"/>
      <c r="C23" s="31"/>
      <c r="D23" s="32" t="s">
        <v>22</v>
      </c>
      <c r="E23" s="33"/>
    </row>
    <row r="24" spans="2:8" ht="15.75" customHeight="1">
      <c r="B24" s="34">
        <v>13</v>
      </c>
      <c r="C24" s="35" t="s">
        <v>23</v>
      </c>
      <c r="D24" s="36">
        <v>0.05</v>
      </c>
      <c r="E24" s="37">
        <f>D24*E26</f>
        <v>180.0003703703704</v>
      </c>
      <c r="F24" s="27"/>
    </row>
    <row r="25" spans="2:8" ht="15.75" customHeight="1">
      <c r="B25" s="38">
        <v>14</v>
      </c>
      <c r="C25" s="39" t="s">
        <v>24</v>
      </c>
      <c r="D25" s="71">
        <v>0.14000000000000001</v>
      </c>
      <c r="E25" s="41">
        <f>$E$26*D25</f>
        <v>504.00103703703712</v>
      </c>
    </row>
    <row r="26" spans="2:8" ht="15.75" customHeight="1">
      <c r="B26" s="42">
        <v>15</v>
      </c>
      <c r="C26" s="43" t="s">
        <v>25</v>
      </c>
      <c r="D26" s="8" t="s">
        <v>26</v>
      </c>
      <c r="E26" s="10">
        <f>(E19)/(1-(D24+D25))</f>
        <v>3600.0074074074078</v>
      </c>
    </row>
    <row r="27" spans="2:8" ht="15.75" customHeight="1">
      <c r="B27" s="68"/>
      <c r="C27" s="63"/>
      <c r="D27" s="63"/>
      <c r="E27" s="64"/>
    </row>
    <row r="28" spans="2:8" ht="19.5" customHeight="1">
      <c r="B28" s="62" t="s">
        <v>21</v>
      </c>
      <c r="C28" s="63"/>
      <c r="D28" s="63"/>
      <c r="E28" s="64"/>
    </row>
    <row r="29" spans="2:8" ht="9" customHeight="1">
      <c r="B29" s="62"/>
      <c r="C29" s="63"/>
      <c r="D29" s="63"/>
      <c r="E29" s="64"/>
    </row>
    <row r="30" spans="2:8" ht="15.75" customHeight="1">
      <c r="B30" s="34">
        <v>16</v>
      </c>
      <c r="C30" s="35" t="s">
        <v>27</v>
      </c>
      <c r="D30" s="44"/>
      <c r="E30" s="45">
        <f>E8</f>
        <v>1800</v>
      </c>
    </row>
    <row r="31" spans="2:8" ht="15.75" customHeight="1">
      <c r="B31" s="46">
        <v>17</v>
      </c>
      <c r="C31" s="47" t="s">
        <v>28</v>
      </c>
      <c r="D31" s="48"/>
      <c r="E31" s="49">
        <f>E26</f>
        <v>3600.0074074074078</v>
      </c>
    </row>
    <row r="32" spans="2:8" ht="15.75" customHeight="1">
      <c r="B32" s="50">
        <v>18</v>
      </c>
      <c r="C32" s="47" t="s">
        <v>29</v>
      </c>
      <c r="D32" s="51" t="s">
        <v>30</v>
      </c>
      <c r="E32" s="52">
        <f>(E31/E30)-1</f>
        <v>1.0000041152263375</v>
      </c>
      <c r="F32" s="53"/>
    </row>
    <row r="33" spans="2:8" ht="15.75" customHeight="1">
      <c r="B33" s="54"/>
      <c r="C33" s="55"/>
      <c r="D33" s="55"/>
      <c r="E33" s="56"/>
    </row>
    <row r="34" spans="2:8" ht="39" customHeight="1">
      <c r="B34" s="69" t="s">
        <v>31</v>
      </c>
      <c r="C34" s="63"/>
      <c r="D34" s="64"/>
      <c r="E34" s="57">
        <f>E26</f>
        <v>3600.0074074074078</v>
      </c>
      <c r="F34" s="58"/>
      <c r="G34" s="59"/>
      <c r="H34" s="60"/>
    </row>
    <row r="35" spans="2:8" ht="15.75" customHeight="1">
      <c r="B35" s="60"/>
    </row>
    <row r="36" spans="2:8" ht="15.75" customHeight="1">
      <c r="E36" s="61"/>
    </row>
    <row r="37" spans="2:8" ht="15.75" customHeight="1"/>
    <row r="38" spans="2:8" ht="15.75" customHeight="1"/>
    <row r="39" spans="2:8" ht="15.75" customHeight="1"/>
    <row r="40" spans="2:8" ht="15.75" customHeight="1"/>
    <row r="41" spans="2:8" ht="15.75" customHeight="1"/>
    <row r="42" spans="2:8" ht="15.75" customHeight="1"/>
    <row r="43" spans="2:8" ht="15.75" customHeight="1"/>
    <row r="44" spans="2:8" ht="15.75" customHeight="1"/>
    <row r="45" spans="2:8" ht="15.75" customHeight="1"/>
    <row r="46" spans="2:8" ht="15.75" customHeight="1"/>
    <row r="47" spans="2:8" ht="15.75" customHeight="1"/>
    <row r="48" spans="2: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</sheetData>
  <mergeCells count="13">
    <mergeCell ref="B2:E2"/>
    <mergeCell ref="B7:C7"/>
    <mergeCell ref="B22:E22"/>
    <mergeCell ref="B27:E27"/>
    <mergeCell ref="B28:E28"/>
    <mergeCell ref="B29:E29"/>
    <mergeCell ref="B34:D34"/>
    <mergeCell ref="B3:E3"/>
    <mergeCell ref="B4:C4"/>
    <mergeCell ref="B5:C5"/>
    <mergeCell ref="B6:E6"/>
    <mergeCell ref="B21:E21"/>
    <mergeCell ref="B20:E20"/>
  </mergeCells>
  <pageMargins left="0.51181102362204722" right="0.51181102362204722" top="0.78740157480314965" bottom="0.7874015748031496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2:H234"/>
  <sheetViews>
    <sheetView topLeftCell="A4" workbookViewId="0">
      <selection activeCell="D25" sqref="D25"/>
    </sheetView>
  </sheetViews>
  <sheetFormatPr defaultColWidth="12.5703125" defaultRowHeight="15" customHeight="1"/>
  <cols>
    <col min="1" max="1" width="7.5703125" customWidth="1"/>
    <col min="2" max="2" width="3.85546875" customWidth="1"/>
    <col min="3" max="3" width="43.85546875" bestFit="1" customWidth="1"/>
    <col min="4" max="4" width="12.140625" customWidth="1"/>
    <col min="5" max="5" width="33.7109375" customWidth="1"/>
    <col min="6" max="6" width="16.140625" customWidth="1"/>
    <col min="7" max="7" width="9.42578125" customWidth="1"/>
    <col min="8" max="8" width="7.5703125" customWidth="1"/>
  </cols>
  <sheetData>
    <row r="2" spans="2:6" ht="18.75">
      <c r="B2" s="62" t="s">
        <v>0</v>
      </c>
      <c r="C2" s="63"/>
      <c r="D2" s="63"/>
      <c r="E2" s="64"/>
    </row>
    <row r="3" spans="2:6" ht="9" customHeight="1">
      <c r="B3" s="62"/>
      <c r="C3" s="63"/>
      <c r="D3" s="63"/>
      <c r="E3" s="64"/>
    </row>
    <row r="4" spans="2:6" ht="15.75" customHeight="1">
      <c r="B4" s="65" t="s">
        <v>1</v>
      </c>
      <c r="C4" s="66"/>
      <c r="D4" s="1"/>
      <c r="E4" s="2" t="s">
        <v>2</v>
      </c>
    </row>
    <row r="5" spans="2:6" ht="23.25" customHeight="1">
      <c r="B5" s="67" t="s">
        <v>44</v>
      </c>
      <c r="C5" s="64"/>
      <c r="D5" s="3"/>
      <c r="E5" s="4">
        <v>2700</v>
      </c>
    </row>
    <row r="6" spans="2:6" ht="18.75" customHeight="1">
      <c r="B6" s="65" t="s">
        <v>4</v>
      </c>
      <c r="C6" s="63"/>
      <c r="D6" s="63"/>
      <c r="E6" s="64"/>
    </row>
    <row r="7" spans="2:6" ht="30">
      <c r="B7" s="70" t="s">
        <v>45</v>
      </c>
      <c r="C7" s="64"/>
      <c r="D7" s="5" t="s">
        <v>6</v>
      </c>
      <c r="E7" s="6" t="str">
        <f>B5</f>
        <v>OPERADOR DE MÁQUINA</v>
      </c>
    </row>
    <row r="8" spans="2:6">
      <c r="B8" s="7">
        <v>1</v>
      </c>
      <c r="C8" s="8" t="s">
        <v>7</v>
      </c>
      <c r="D8" s="9"/>
      <c r="E8" s="10">
        <f>E5</f>
        <v>2700</v>
      </c>
    </row>
    <row r="9" spans="2:6">
      <c r="B9" s="7">
        <v>2</v>
      </c>
      <c r="C9" s="11" t="s">
        <v>8</v>
      </c>
      <c r="D9" s="12">
        <v>8.3299999999999999E-2</v>
      </c>
      <c r="E9" s="13">
        <f t="shared" ref="E9:E14" si="0">ROUND($E$8*D9,4)</f>
        <v>224.91</v>
      </c>
      <c r="F9" s="14"/>
    </row>
    <row r="10" spans="2:6">
      <c r="B10" s="7">
        <v>3</v>
      </c>
      <c r="C10" s="15" t="s">
        <v>9</v>
      </c>
      <c r="D10" s="16">
        <v>2.7799999999999998E-2</v>
      </c>
      <c r="E10" s="17">
        <f t="shared" si="0"/>
        <v>75.06</v>
      </c>
      <c r="F10" s="18"/>
    </row>
    <row r="11" spans="2:6">
      <c r="B11" s="7">
        <v>4</v>
      </c>
      <c r="C11" s="15" t="s">
        <v>10</v>
      </c>
      <c r="D11" s="16">
        <v>8.3299999999999999E-2</v>
      </c>
      <c r="E11" s="17">
        <f t="shared" si="0"/>
        <v>224.91</v>
      </c>
      <c r="F11" s="18"/>
    </row>
    <row r="12" spans="2:6">
      <c r="B12" s="7">
        <v>5</v>
      </c>
      <c r="C12" s="15" t="s">
        <v>11</v>
      </c>
      <c r="D12" s="16">
        <v>0.08</v>
      </c>
      <c r="E12" s="17">
        <f t="shared" si="0"/>
        <v>216</v>
      </c>
      <c r="F12" s="18"/>
    </row>
    <row r="13" spans="2:6">
      <c r="B13" s="7">
        <v>6</v>
      </c>
      <c r="C13" s="15" t="s">
        <v>12</v>
      </c>
      <c r="D13" s="16">
        <v>3.3300000000000003E-2</v>
      </c>
      <c r="E13" s="17">
        <f t="shared" si="0"/>
        <v>89.91</v>
      </c>
      <c r="F13" s="18"/>
    </row>
    <row r="14" spans="2:6">
      <c r="B14" s="7">
        <v>7</v>
      </c>
      <c r="C14" s="19" t="s">
        <v>13</v>
      </c>
      <c r="D14" s="20">
        <v>0.2</v>
      </c>
      <c r="E14" s="21">
        <f t="shared" si="0"/>
        <v>540</v>
      </c>
      <c r="F14" s="18"/>
    </row>
    <row r="15" spans="2:6" ht="15.75">
      <c r="B15" s="7">
        <v>8</v>
      </c>
      <c r="C15" s="22" t="s">
        <v>14</v>
      </c>
      <c r="D15" s="23">
        <v>6.2500000000000003E-3</v>
      </c>
      <c r="E15" s="24">
        <f>ROUND(($E$8*D15),2)</f>
        <v>16.88</v>
      </c>
    </row>
    <row r="16" spans="2:6" ht="15.75">
      <c r="B16" s="7">
        <v>9</v>
      </c>
      <c r="C16" s="22" t="s">
        <v>15</v>
      </c>
      <c r="D16" s="23">
        <f>0.625%/3</f>
        <v>2.0833333333333333E-3</v>
      </c>
      <c r="E16" s="24">
        <f>ROUND(($E$8)*D16,2)</f>
        <v>5.63</v>
      </c>
      <c r="F16" s="18"/>
    </row>
    <row r="17" spans="2:8" ht="15.75">
      <c r="B17" s="7">
        <v>10</v>
      </c>
      <c r="C17" s="9" t="s">
        <v>16</v>
      </c>
      <c r="D17" s="25" t="s">
        <v>46</v>
      </c>
      <c r="E17" s="26">
        <f>SUM(E8:E16)</f>
        <v>4093.2999999999997</v>
      </c>
      <c r="F17" s="27"/>
    </row>
    <row r="18" spans="2:8">
      <c r="B18" s="7">
        <v>11</v>
      </c>
      <c r="C18" s="25" t="s">
        <v>18</v>
      </c>
      <c r="D18" s="72">
        <v>0.10397000000000001</v>
      </c>
      <c r="E18" s="28">
        <f>E8*D18</f>
        <v>280.71899999999999</v>
      </c>
    </row>
    <row r="19" spans="2:8">
      <c r="B19" s="7">
        <v>12</v>
      </c>
      <c r="C19" s="9" t="s">
        <v>19</v>
      </c>
      <c r="D19" s="9" t="s">
        <v>20</v>
      </c>
      <c r="E19" s="29">
        <f>E17+E18</f>
        <v>4374.0189999999993</v>
      </c>
      <c r="F19" s="27"/>
    </row>
    <row r="20" spans="2:8" ht="15" customHeight="1">
      <c r="B20" s="68"/>
      <c r="C20" s="63"/>
      <c r="D20" s="63"/>
      <c r="E20" s="64"/>
      <c r="F20" s="27"/>
      <c r="G20" s="27"/>
      <c r="H20" s="27"/>
    </row>
    <row r="21" spans="2:8" ht="15.75" customHeight="1">
      <c r="B21" s="62" t="s">
        <v>21</v>
      </c>
      <c r="C21" s="63"/>
      <c r="D21" s="63"/>
      <c r="E21" s="64"/>
    </row>
    <row r="22" spans="2:8" ht="9" customHeight="1">
      <c r="B22" s="62"/>
      <c r="C22" s="63"/>
      <c r="D22" s="63"/>
      <c r="E22" s="64"/>
    </row>
    <row r="23" spans="2:8" ht="30">
      <c r="B23" s="30"/>
      <c r="C23" s="31"/>
      <c r="D23" s="32" t="s">
        <v>22</v>
      </c>
      <c r="E23" s="33"/>
    </row>
    <row r="24" spans="2:8" ht="15.75" customHeight="1">
      <c r="B24" s="34">
        <v>13</v>
      </c>
      <c r="C24" s="35" t="s">
        <v>23</v>
      </c>
      <c r="D24" s="36">
        <v>0.05</v>
      </c>
      <c r="E24" s="37">
        <f>D24*E26</f>
        <v>270.00117283950613</v>
      </c>
      <c r="F24" s="27"/>
    </row>
    <row r="25" spans="2:8" ht="15.75" customHeight="1">
      <c r="B25" s="38">
        <v>14</v>
      </c>
      <c r="C25" s="39" t="s">
        <v>24</v>
      </c>
      <c r="D25" s="71">
        <v>0.14000000000000001</v>
      </c>
      <c r="E25" s="41">
        <f>$E$26*D25</f>
        <v>756.00328395061717</v>
      </c>
    </row>
    <row r="26" spans="2:8" ht="15.75" customHeight="1">
      <c r="B26" s="42">
        <v>15</v>
      </c>
      <c r="C26" s="43" t="s">
        <v>25</v>
      </c>
      <c r="D26" s="8" t="s">
        <v>26</v>
      </c>
      <c r="E26" s="10">
        <f>(E19)/(1-(D24+D25))</f>
        <v>5400.0234567901225</v>
      </c>
    </row>
    <row r="27" spans="2:8" ht="15.75" customHeight="1">
      <c r="B27" s="68"/>
      <c r="C27" s="63"/>
      <c r="D27" s="63"/>
      <c r="E27" s="64"/>
    </row>
    <row r="28" spans="2:8" ht="19.5" customHeight="1">
      <c r="B28" s="62" t="s">
        <v>21</v>
      </c>
      <c r="C28" s="63"/>
      <c r="D28" s="63"/>
      <c r="E28" s="64"/>
    </row>
    <row r="29" spans="2:8" ht="9" customHeight="1">
      <c r="B29" s="62"/>
      <c r="C29" s="63"/>
      <c r="D29" s="63"/>
      <c r="E29" s="64"/>
    </row>
    <row r="30" spans="2:8" ht="15.75" customHeight="1">
      <c r="B30" s="34">
        <v>16</v>
      </c>
      <c r="C30" s="35" t="s">
        <v>27</v>
      </c>
      <c r="D30" s="44"/>
      <c r="E30" s="45">
        <f>E8</f>
        <v>2700</v>
      </c>
    </row>
    <row r="31" spans="2:8" ht="15.75" customHeight="1">
      <c r="B31" s="46">
        <v>17</v>
      </c>
      <c r="C31" s="47" t="s">
        <v>28</v>
      </c>
      <c r="D31" s="48"/>
      <c r="E31" s="49">
        <f>E26</f>
        <v>5400.0234567901225</v>
      </c>
    </row>
    <row r="32" spans="2:8" ht="15.75" customHeight="1">
      <c r="B32" s="50">
        <v>18</v>
      </c>
      <c r="C32" s="47" t="s">
        <v>29</v>
      </c>
      <c r="D32" s="51" t="s">
        <v>30</v>
      </c>
      <c r="E32" s="52">
        <f>(E31/E30)-1</f>
        <v>1.0000086877000456</v>
      </c>
      <c r="F32" s="53"/>
    </row>
    <row r="33" spans="2:8" ht="15.75" customHeight="1">
      <c r="B33" s="54"/>
      <c r="C33" s="55"/>
      <c r="D33" s="55"/>
      <c r="E33" s="56"/>
    </row>
    <row r="34" spans="2:8" ht="39" customHeight="1">
      <c r="B34" s="69" t="s">
        <v>31</v>
      </c>
      <c r="C34" s="63"/>
      <c r="D34" s="64"/>
      <c r="E34" s="57">
        <f>E26</f>
        <v>5400.0234567901225</v>
      </c>
      <c r="F34" s="58"/>
      <c r="G34" s="59"/>
      <c r="H34" s="60"/>
    </row>
    <row r="35" spans="2:8" ht="15.75" customHeight="1">
      <c r="B35" s="60"/>
    </row>
    <row r="36" spans="2:8" ht="15.75" customHeight="1">
      <c r="E36" s="61"/>
    </row>
    <row r="37" spans="2:8" ht="15.75" customHeight="1"/>
    <row r="38" spans="2:8" ht="15.75" customHeight="1"/>
    <row r="39" spans="2:8" ht="15.75" customHeight="1"/>
    <row r="40" spans="2:8" ht="15.75" customHeight="1"/>
    <row r="41" spans="2:8" ht="15.75" customHeight="1"/>
    <row r="42" spans="2:8" ht="15.75" customHeight="1"/>
    <row r="43" spans="2:8" ht="15.75" customHeight="1"/>
    <row r="44" spans="2:8" ht="15.75" customHeight="1"/>
    <row r="45" spans="2:8" ht="15.75" customHeight="1"/>
    <row r="46" spans="2:8" ht="15.75" customHeight="1"/>
    <row r="47" spans="2:8" ht="15.75" customHeight="1"/>
    <row r="48" spans="2: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</sheetData>
  <mergeCells count="13">
    <mergeCell ref="B2:E2"/>
    <mergeCell ref="B7:C7"/>
    <mergeCell ref="B22:E22"/>
    <mergeCell ref="B27:E27"/>
    <mergeCell ref="B28:E28"/>
    <mergeCell ref="B29:E29"/>
    <mergeCell ref="B34:D34"/>
    <mergeCell ref="B3:E3"/>
    <mergeCell ref="B4:C4"/>
    <mergeCell ref="B5:C5"/>
    <mergeCell ref="B6:E6"/>
    <mergeCell ref="B21:E21"/>
    <mergeCell ref="B20:E20"/>
  </mergeCells>
  <pageMargins left="0.51181102362204722" right="0.51181102362204722" top="0.78740157480314965" bottom="0.78740157480314965" header="0" footer="0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2:H234"/>
  <sheetViews>
    <sheetView topLeftCell="A4" workbookViewId="0">
      <selection activeCell="D26" sqref="D26"/>
    </sheetView>
  </sheetViews>
  <sheetFormatPr defaultColWidth="12.5703125" defaultRowHeight="15" customHeight="1"/>
  <cols>
    <col min="1" max="1" width="7.5703125" customWidth="1"/>
    <col min="2" max="2" width="3.85546875" customWidth="1"/>
    <col min="3" max="3" width="39.85546875" customWidth="1"/>
    <col min="4" max="4" width="12.140625" customWidth="1"/>
    <col min="5" max="5" width="33.7109375" customWidth="1"/>
    <col min="6" max="6" width="16.140625" customWidth="1"/>
    <col min="7" max="7" width="9.42578125" customWidth="1"/>
    <col min="8" max="8" width="7.5703125" customWidth="1"/>
  </cols>
  <sheetData>
    <row r="2" spans="2:6" ht="18.75">
      <c r="B2" s="62" t="s">
        <v>0</v>
      </c>
      <c r="C2" s="63"/>
      <c r="D2" s="63"/>
      <c r="E2" s="64"/>
    </row>
    <row r="3" spans="2:6" ht="9" customHeight="1">
      <c r="B3" s="62"/>
      <c r="C3" s="63"/>
      <c r="D3" s="63"/>
      <c r="E3" s="64"/>
    </row>
    <row r="4" spans="2:6" ht="15.75" customHeight="1">
      <c r="B4" s="65" t="s">
        <v>1</v>
      </c>
      <c r="C4" s="66"/>
      <c r="D4" s="1"/>
      <c r="E4" s="2" t="s">
        <v>2</v>
      </c>
    </row>
    <row r="5" spans="2:6" ht="23.25" customHeight="1">
      <c r="B5" s="67" t="s">
        <v>47</v>
      </c>
      <c r="C5" s="64"/>
      <c r="D5" s="3"/>
      <c r="E5" s="4">
        <v>1450</v>
      </c>
    </row>
    <row r="6" spans="2:6" ht="18.75" customHeight="1">
      <c r="B6" s="65" t="s">
        <v>4</v>
      </c>
      <c r="C6" s="63"/>
      <c r="D6" s="63"/>
      <c r="E6" s="64"/>
    </row>
    <row r="7" spans="2:6" ht="30">
      <c r="B7" s="70" t="s">
        <v>48</v>
      </c>
      <c r="C7" s="64"/>
      <c r="D7" s="5" t="s">
        <v>6</v>
      </c>
      <c r="E7" s="6" t="str">
        <f>B5</f>
        <v>MONITOR ESCOLAR</v>
      </c>
    </row>
    <row r="8" spans="2:6">
      <c r="B8" s="7">
        <v>1</v>
      </c>
      <c r="C8" s="8" t="s">
        <v>7</v>
      </c>
      <c r="D8" s="9"/>
      <c r="E8" s="10">
        <f>E5</f>
        <v>1450</v>
      </c>
    </row>
    <row r="9" spans="2:6">
      <c r="B9" s="7">
        <v>2</v>
      </c>
      <c r="C9" s="11" t="s">
        <v>8</v>
      </c>
      <c r="D9" s="12">
        <v>8.3299999999999999E-2</v>
      </c>
      <c r="E9" s="13">
        <f t="shared" ref="E9:E14" si="0">ROUND($E$8*D9,4)</f>
        <v>120.785</v>
      </c>
      <c r="F9" s="14"/>
    </row>
    <row r="10" spans="2:6">
      <c r="B10" s="7">
        <v>3</v>
      </c>
      <c r="C10" s="15" t="s">
        <v>9</v>
      </c>
      <c r="D10" s="16">
        <v>2.7799999999999998E-2</v>
      </c>
      <c r="E10" s="17">
        <f t="shared" si="0"/>
        <v>40.31</v>
      </c>
      <c r="F10" s="18"/>
    </row>
    <row r="11" spans="2:6">
      <c r="B11" s="7">
        <v>4</v>
      </c>
      <c r="C11" s="15" t="s">
        <v>10</v>
      </c>
      <c r="D11" s="16">
        <v>8.3299999999999999E-2</v>
      </c>
      <c r="E11" s="17">
        <f t="shared" si="0"/>
        <v>120.785</v>
      </c>
      <c r="F11" s="18"/>
    </row>
    <row r="12" spans="2:6">
      <c r="B12" s="7">
        <v>5</v>
      </c>
      <c r="C12" s="15" t="s">
        <v>11</v>
      </c>
      <c r="D12" s="16">
        <v>0.08</v>
      </c>
      <c r="E12" s="17">
        <f t="shared" si="0"/>
        <v>116</v>
      </c>
      <c r="F12" s="18"/>
    </row>
    <row r="13" spans="2:6">
      <c r="B13" s="7">
        <v>6</v>
      </c>
      <c r="C13" s="15" t="s">
        <v>12</v>
      </c>
      <c r="D13" s="16">
        <v>3.3300000000000003E-2</v>
      </c>
      <c r="E13" s="17">
        <f t="shared" si="0"/>
        <v>48.284999999999997</v>
      </c>
      <c r="F13" s="18"/>
    </row>
    <row r="14" spans="2:6">
      <c r="B14" s="7">
        <v>7</v>
      </c>
      <c r="C14" s="19" t="s">
        <v>13</v>
      </c>
      <c r="D14" s="20">
        <v>0.2</v>
      </c>
      <c r="E14" s="21">
        <f t="shared" si="0"/>
        <v>290</v>
      </c>
      <c r="F14" s="18"/>
    </row>
    <row r="15" spans="2:6" ht="15.75">
      <c r="B15" s="7">
        <v>8</v>
      </c>
      <c r="C15" s="22" t="s">
        <v>14</v>
      </c>
      <c r="D15" s="23">
        <v>6.2500000000000003E-3</v>
      </c>
      <c r="E15" s="24">
        <f>ROUND(($E$8*D15),2)</f>
        <v>9.06</v>
      </c>
    </row>
    <row r="16" spans="2:6" ht="15.75">
      <c r="B16" s="7">
        <v>9</v>
      </c>
      <c r="C16" s="22" t="s">
        <v>15</v>
      </c>
      <c r="D16" s="23">
        <f>0.625%/3</f>
        <v>2.0833333333333333E-3</v>
      </c>
      <c r="E16" s="24">
        <f>ROUND(($E$8)*D16,2)</f>
        <v>3.02</v>
      </c>
      <c r="F16" s="18"/>
    </row>
    <row r="17" spans="2:8" ht="15.75">
      <c r="B17" s="7">
        <v>10</v>
      </c>
      <c r="C17" s="9" t="s">
        <v>16</v>
      </c>
      <c r="D17" s="25" t="s">
        <v>49</v>
      </c>
      <c r="E17" s="26">
        <f>SUM(E8:E16)</f>
        <v>2198.2449999999999</v>
      </c>
      <c r="F17" s="27"/>
    </row>
    <row r="18" spans="2:8">
      <c r="B18" s="7">
        <v>11</v>
      </c>
      <c r="C18" s="25" t="s">
        <v>18</v>
      </c>
      <c r="D18" s="72">
        <v>0.10397000000000001</v>
      </c>
      <c r="E18" s="28">
        <f>E8*D18</f>
        <v>150.75650000000002</v>
      </c>
    </row>
    <row r="19" spans="2:8">
      <c r="B19" s="7">
        <v>12</v>
      </c>
      <c r="C19" s="9" t="s">
        <v>19</v>
      </c>
      <c r="D19" s="9" t="s">
        <v>20</v>
      </c>
      <c r="E19" s="29">
        <f>E17+E18</f>
        <v>2349.0014999999999</v>
      </c>
      <c r="F19" s="27"/>
    </row>
    <row r="20" spans="2:8" ht="15" customHeight="1">
      <c r="B20" s="68"/>
      <c r="C20" s="63"/>
      <c r="D20" s="63"/>
      <c r="E20" s="64"/>
      <c r="F20" s="27"/>
      <c r="G20" s="27"/>
      <c r="H20" s="27"/>
    </row>
    <row r="21" spans="2:8" ht="15.75" customHeight="1">
      <c r="B21" s="62" t="s">
        <v>21</v>
      </c>
      <c r="C21" s="63"/>
      <c r="D21" s="63"/>
      <c r="E21" s="64"/>
    </row>
    <row r="22" spans="2:8" ht="9" customHeight="1">
      <c r="B22" s="62"/>
      <c r="C22" s="63"/>
      <c r="D22" s="63"/>
      <c r="E22" s="64"/>
    </row>
    <row r="23" spans="2:8" ht="30">
      <c r="B23" s="30"/>
      <c r="C23" s="31"/>
      <c r="D23" s="32" t="s">
        <v>22</v>
      </c>
      <c r="E23" s="33"/>
    </row>
    <row r="24" spans="2:8" ht="15.75" customHeight="1">
      <c r="B24" s="34">
        <v>13</v>
      </c>
      <c r="C24" s="35" t="s">
        <v>23</v>
      </c>
      <c r="D24" s="36">
        <v>0.05</v>
      </c>
      <c r="E24" s="37">
        <f>D24*E26</f>
        <v>145.00009259259258</v>
      </c>
      <c r="F24" s="27"/>
    </row>
    <row r="25" spans="2:8" ht="15.75" customHeight="1">
      <c r="B25" s="38">
        <v>14</v>
      </c>
      <c r="C25" s="39" t="s">
        <v>24</v>
      </c>
      <c r="D25" s="40">
        <v>0.14000000000000001</v>
      </c>
      <c r="E25" s="41">
        <f>$E$26*D25</f>
        <v>406.00025925925922</v>
      </c>
    </row>
    <row r="26" spans="2:8" ht="15.75" customHeight="1">
      <c r="B26" s="42">
        <v>15</v>
      </c>
      <c r="C26" s="43" t="s">
        <v>25</v>
      </c>
      <c r="D26" s="8" t="s">
        <v>26</v>
      </c>
      <c r="E26" s="10">
        <f>(E19)/(1-(D24+D25))</f>
        <v>2900.0018518518514</v>
      </c>
    </row>
    <row r="27" spans="2:8" ht="15.75" customHeight="1">
      <c r="B27" s="68"/>
      <c r="C27" s="63"/>
      <c r="D27" s="63"/>
      <c r="E27" s="64"/>
    </row>
    <row r="28" spans="2:8" ht="19.5" customHeight="1">
      <c r="B28" s="62" t="s">
        <v>21</v>
      </c>
      <c r="C28" s="63"/>
      <c r="D28" s="63"/>
      <c r="E28" s="64"/>
    </row>
    <row r="29" spans="2:8" ht="9" customHeight="1">
      <c r="B29" s="62"/>
      <c r="C29" s="63"/>
      <c r="D29" s="63"/>
      <c r="E29" s="64"/>
    </row>
    <row r="30" spans="2:8" ht="15.75" customHeight="1">
      <c r="B30" s="34">
        <v>16</v>
      </c>
      <c r="C30" s="35" t="s">
        <v>27</v>
      </c>
      <c r="D30" s="44"/>
      <c r="E30" s="45">
        <f>E8</f>
        <v>1450</v>
      </c>
    </row>
    <row r="31" spans="2:8" ht="15.75" customHeight="1">
      <c r="B31" s="46">
        <v>17</v>
      </c>
      <c r="C31" s="47" t="s">
        <v>28</v>
      </c>
      <c r="D31" s="48"/>
      <c r="E31" s="49">
        <f>E26</f>
        <v>2900.0018518518514</v>
      </c>
    </row>
    <row r="32" spans="2:8" ht="15.75" customHeight="1">
      <c r="B32" s="50">
        <v>18</v>
      </c>
      <c r="C32" s="47" t="s">
        <v>29</v>
      </c>
      <c r="D32" s="51" t="s">
        <v>30</v>
      </c>
      <c r="E32" s="52">
        <f>(E31/E30)-1</f>
        <v>1.0000012771392077</v>
      </c>
      <c r="F32" s="53"/>
    </row>
    <row r="33" spans="2:8" ht="15.75" customHeight="1">
      <c r="B33" s="54"/>
      <c r="C33" s="55"/>
      <c r="D33" s="55"/>
      <c r="E33" s="56"/>
    </row>
    <row r="34" spans="2:8" ht="39" customHeight="1">
      <c r="B34" s="69" t="s">
        <v>31</v>
      </c>
      <c r="C34" s="63"/>
      <c r="D34" s="64"/>
      <c r="E34" s="57">
        <f>E26</f>
        <v>2900.0018518518514</v>
      </c>
      <c r="F34" s="58"/>
      <c r="G34" s="59"/>
      <c r="H34" s="60"/>
    </row>
    <row r="35" spans="2:8" ht="15.75" customHeight="1">
      <c r="B35" s="60"/>
    </row>
    <row r="36" spans="2:8" ht="15.75" customHeight="1">
      <c r="E36" s="61"/>
    </row>
    <row r="37" spans="2:8" ht="15.75" customHeight="1"/>
    <row r="38" spans="2:8" ht="15.75" customHeight="1"/>
    <row r="39" spans="2:8" ht="15.75" customHeight="1"/>
    <row r="40" spans="2:8" ht="15.75" customHeight="1"/>
    <row r="41" spans="2:8" ht="15.75" customHeight="1"/>
    <row r="42" spans="2:8" ht="15.75" customHeight="1"/>
    <row r="43" spans="2:8" ht="15.75" customHeight="1"/>
    <row r="44" spans="2:8" ht="15.75" customHeight="1"/>
    <row r="45" spans="2:8" ht="15.75" customHeight="1"/>
    <row r="46" spans="2:8" ht="15.75" customHeight="1"/>
    <row r="47" spans="2:8" ht="15.75" customHeight="1"/>
    <row r="48" spans="2: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</sheetData>
  <mergeCells count="13">
    <mergeCell ref="B2:E2"/>
    <mergeCell ref="B7:C7"/>
    <mergeCell ref="B22:E22"/>
    <mergeCell ref="B27:E27"/>
    <mergeCell ref="B28:E28"/>
    <mergeCell ref="B29:E29"/>
    <mergeCell ref="B34:D34"/>
    <mergeCell ref="B3:E3"/>
    <mergeCell ref="B4:C4"/>
    <mergeCell ref="B5:C5"/>
    <mergeCell ref="B6:E6"/>
    <mergeCell ref="B21:E21"/>
    <mergeCell ref="B20:E20"/>
  </mergeCells>
  <pageMargins left="0.51181102362204722" right="0.51181102362204722" top="0.78740157480314965" bottom="0.78740157480314965" header="0" footer="0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2:H234"/>
  <sheetViews>
    <sheetView topLeftCell="A7" workbookViewId="0">
      <selection activeCell="D25" sqref="D25"/>
    </sheetView>
  </sheetViews>
  <sheetFormatPr defaultColWidth="12.5703125" defaultRowHeight="15" customHeight="1"/>
  <cols>
    <col min="1" max="1" width="7.5703125" customWidth="1"/>
    <col min="2" max="2" width="3.85546875" customWidth="1"/>
    <col min="3" max="3" width="39.85546875" customWidth="1"/>
    <col min="4" max="4" width="12.140625" customWidth="1"/>
    <col min="5" max="5" width="33.7109375" customWidth="1"/>
    <col min="6" max="6" width="16.140625" customWidth="1"/>
    <col min="7" max="7" width="9.42578125" customWidth="1"/>
    <col min="8" max="8" width="7.5703125" customWidth="1"/>
  </cols>
  <sheetData>
    <row r="2" spans="2:6" ht="18.75">
      <c r="B2" s="62" t="s">
        <v>0</v>
      </c>
      <c r="C2" s="63"/>
      <c r="D2" s="63"/>
      <c r="E2" s="64"/>
    </row>
    <row r="3" spans="2:6" ht="9" customHeight="1">
      <c r="B3" s="62"/>
      <c r="C3" s="63"/>
      <c r="D3" s="63"/>
      <c r="E3" s="64"/>
    </row>
    <row r="4" spans="2:6" ht="15.75" customHeight="1">
      <c r="B4" s="65" t="s">
        <v>1</v>
      </c>
      <c r="C4" s="66"/>
      <c r="D4" s="1"/>
      <c r="E4" s="2" t="s">
        <v>2</v>
      </c>
    </row>
    <row r="5" spans="2:6" ht="23.25" customHeight="1">
      <c r="B5" s="67" t="s">
        <v>50</v>
      </c>
      <c r="C5" s="64"/>
      <c r="D5" s="3"/>
      <c r="E5" s="4">
        <v>2550</v>
      </c>
    </row>
    <row r="6" spans="2:6" ht="18.75" customHeight="1">
      <c r="B6" s="65" t="s">
        <v>4</v>
      </c>
      <c r="C6" s="63"/>
      <c r="D6" s="63"/>
      <c r="E6" s="64"/>
    </row>
    <row r="7" spans="2:6" ht="30">
      <c r="B7" s="70" t="s">
        <v>51</v>
      </c>
      <c r="C7" s="64"/>
      <c r="D7" s="5" t="s">
        <v>6</v>
      </c>
      <c r="E7" s="6" t="str">
        <f>B5</f>
        <v>ENCARREGADO - NÍVEL I</v>
      </c>
    </row>
    <row r="8" spans="2:6">
      <c r="B8" s="7">
        <v>1</v>
      </c>
      <c r="C8" s="8" t="s">
        <v>7</v>
      </c>
      <c r="D8" s="9"/>
      <c r="E8" s="10">
        <f>E5</f>
        <v>2550</v>
      </c>
    </row>
    <row r="9" spans="2:6">
      <c r="B9" s="7">
        <v>2</v>
      </c>
      <c r="C9" s="11" t="s">
        <v>8</v>
      </c>
      <c r="D9" s="12">
        <v>8.3299999999999999E-2</v>
      </c>
      <c r="E9" s="13">
        <f t="shared" ref="E9:E14" si="0">ROUND($E$8*D9,4)</f>
        <v>212.41499999999999</v>
      </c>
      <c r="F9" s="14"/>
    </row>
    <row r="10" spans="2:6">
      <c r="B10" s="7">
        <v>3</v>
      </c>
      <c r="C10" s="15" t="s">
        <v>9</v>
      </c>
      <c r="D10" s="16">
        <v>2.7799999999999998E-2</v>
      </c>
      <c r="E10" s="17">
        <f t="shared" si="0"/>
        <v>70.89</v>
      </c>
      <c r="F10" s="18"/>
    </row>
    <row r="11" spans="2:6">
      <c r="B11" s="7">
        <v>4</v>
      </c>
      <c r="C11" s="15" t="s">
        <v>10</v>
      </c>
      <c r="D11" s="16">
        <v>8.3299999999999999E-2</v>
      </c>
      <c r="E11" s="17">
        <f t="shared" si="0"/>
        <v>212.41499999999999</v>
      </c>
      <c r="F11" s="18"/>
    </row>
    <row r="12" spans="2:6">
      <c r="B12" s="7">
        <v>5</v>
      </c>
      <c r="C12" s="15" t="s">
        <v>11</v>
      </c>
      <c r="D12" s="16">
        <v>0.08</v>
      </c>
      <c r="E12" s="17">
        <f t="shared" si="0"/>
        <v>204</v>
      </c>
      <c r="F12" s="18"/>
    </row>
    <row r="13" spans="2:6">
      <c r="B13" s="7">
        <v>6</v>
      </c>
      <c r="C13" s="15" t="s">
        <v>12</v>
      </c>
      <c r="D13" s="16">
        <v>3.3300000000000003E-2</v>
      </c>
      <c r="E13" s="17">
        <f t="shared" si="0"/>
        <v>84.915000000000006</v>
      </c>
      <c r="F13" s="18"/>
    </row>
    <row r="14" spans="2:6">
      <c r="B14" s="7">
        <v>7</v>
      </c>
      <c r="C14" s="19" t="s">
        <v>13</v>
      </c>
      <c r="D14" s="20">
        <v>0.2</v>
      </c>
      <c r="E14" s="21">
        <f t="shared" si="0"/>
        <v>510</v>
      </c>
      <c r="F14" s="18"/>
    </row>
    <row r="15" spans="2:6" ht="15.75">
      <c r="B15" s="7">
        <v>8</v>
      </c>
      <c r="C15" s="22" t="s">
        <v>14</v>
      </c>
      <c r="D15" s="23">
        <v>6.2500000000000003E-3</v>
      </c>
      <c r="E15" s="24">
        <f>ROUND(($E$8*D15),2)</f>
        <v>15.94</v>
      </c>
    </row>
    <row r="16" spans="2:6" ht="15.75">
      <c r="B16" s="7">
        <v>9</v>
      </c>
      <c r="C16" s="22" t="s">
        <v>15</v>
      </c>
      <c r="D16" s="23">
        <f>0.625%/3</f>
        <v>2.0833333333333333E-3</v>
      </c>
      <c r="E16" s="24">
        <f>ROUND(($E$8)*D16,2)</f>
        <v>5.31</v>
      </c>
      <c r="F16" s="18"/>
    </row>
    <row r="17" spans="2:8" ht="15.75">
      <c r="B17" s="7">
        <v>10</v>
      </c>
      <c r="C17" s="9" t="s">
        <v>16</v>
      </c>
      <c r="D17" s="25" t="s">
        <v>52</v>
      </c>
      <c r="E17" s="26">
        <f>SUM(E8:E16)</f>
        <v>3865.8849999999998</v>
      </c>
      <c r="F17" s="27"/>
    </row>
    <row r="18" spans="2:8">
      <c r="B18" s="7">
        <v>11</v>
      </c>
      <c r="C18" s="25" t="s">
        <v>18</v>
      </c>
      <c r="D18" s="72">
        <v>0.10397000000000001</v>
      </c>
      <c r="E18" s="28">
        <f>E8*D18</f>
        <v>265.12350000000004</v>
      </c>
    </row>
    <row r="19" spans="2:8">
      <c r="B19" s="7">
        <v>12</v>
      </c>
      <c r="C19" s="9" t="s">
        <v>19</v>
      </c>
      <c r="D19" s="9" t="s">
        <v>20</v>
      </c>
      <c r="E19" s="29">
        <f>E17+E18</f>
        <v>4131.0084999999999</v>
      </c>
      <c r="F19" s="27"/>
    </row>
    <row r="20" spans="2:8" ht="15" customHeight="1">
      <c r="B20" s="68"/>
      <c r="C20" s="63"/>
      <c r="D20" s="63"/>
      <c r="E20" s="64"/>
      <c r="F20" s="27"/>
      <c r="G20" s="27"/>
      <c r="H20" s="27"/>
    </row>
    <row r="21" spans="2:8" ht="15.75" customHeight="1">
      <c r="B21" s="62" t="s">
        <v>21</v>
      </c>
      <c r="C21" s="63"/>
      <c r="D21" s="63"/>
      <c r="E21" s="64"/>
    </row>
    <row r="22" spans="2:8" ht="9" customHeight="1">
      <c r="B22" s="62"/>
      <c r="C22" s="63"/>
      <c r="D22" s="63"/>
      <c r="E22" s="64"/>
    </row>
    <row r="23" spans="2:8" ht="30">
      <c r="B23" s="30"/>
      <c r="C23" s="31"/>
      <c r="D23" s="32" t="s">
        <v>22</v>
      </c>
      <c r="E23" s="33"/>
    </row>
    <row r="24" spans="2:8" ht="15.75" customHeight="1">
      <c r="B24" s="34">
        <v>13</v>
      </c>
      <c r="C24" s="35" t="s">
        <v>23</v>
      </c>
      <c r="D24" s="36">
        <v>0.05</v>
      </c>
      <c r="E24" s="37">
        <f>D24*E26</f>
        <v>255.00052469135801</v>
      </c>
      <c r="F24" s="27"/>
    </row>
    <row r="25" spans="2:8" ht="15.75" customHeight="1">
      <c r="B25" s="38">
        <v>14</v>
      </c>
      <c r="C25" s="39" t="s">
        <v>24</v>
      </c>
      <c r="D25" s="71">
        <v>0.14000000000000001</v>
      </c>
      <c r="E25" s="41">
        <f>$E$26*D25</f>
        <v>714.00146913580238</v>
      </c>
    </row>
    <row r="26" spans="2:8" ht="15.75" customHeight="1">
      <c r="B26" s="42">
        <v>15</v>
      </c>
      <c r="C26" s="43" t="s">
        <v>25</v>
      </c>
      <c r="D26" s="8" t="s">
        <v>26</v>
      </c>
      <c r="E26" s="10">
        <f>(E19)/(1-(D24+D25))</f>
        <v>5100.0104938271597</v>
      </c>
    </row>
    <row r="27" spans="2:8" ht="15.75" customHeight="1">
      <c r="B27" s="68"/>
      <c r="C27" s="63"/>
      <c r="D27" s="63"/>
      <c r="E27" s="64"/>
    </row>
    <row r="28" spans="2:8" ht="19.5" customHeight="1">
      <c r="B28" s="62" t="s">
        <v>21</v>
      </c>
      <c r="C28" s="63"/>
      <c r="D28" s="63"/>
      <c r="E28" s="64"/>
    </row>
    <row r="29" spans="2:8" ht="9" customHeight="1">
      <c r="B29" s="62"/>
      <c r="C29" s="63"/>
      <c r="D29" s="63"/>
      <c r="E29" s="64"/>
    </row>
    <row r="30" spans="2:8" ht="15.75" customHeight="1">
      <c r="B30" s="34">
        <v>16</v>
      </c>
      <c r="C30" s="35" t="s">
        <v>27</v>
      </c>
      <c r="D30" s="44"/>
      <c r="E30" s="45">
        <f>E8</f>
        <v>2550</v>
      </c>
    </row>
    <row r="31" spans="2:8" ht="15.75" customHeight="1">
      <c r="B31" s="46">
        <v>17</v>
      </c>
      <c r="C31" s="47" t="s">
        <v>28</v>
      </c>
      <c r="D31" s="48"/>
      <c r="E31" s="49">
        <f>E26</f>
        <v>5100.0104938271597</v>
      </c>
    </row>
    <row r="32" spans="2:8" ht="15.75" customHeight="1">
      <c r="B32" s="50">
        <v>18</v>
      </c>
      <c r="C32" s="47" t="s">
        <v>29</v>
      </c>
      <c r="D32" s="51" t="s">
        <v>30</v>
      </c>
      <c r="E32" s="52">
        <f>(E31/E30)-1</f>
        <v>1.000004115226337</v>
      </c>
      <c r="F32" s="53"/>
    </row>
    <row r="33" spans="2:8" ht="15.75" customHeight="1">
      <c r="B33" s="54"/>
      <c r="C33" s="55"/>
      <c r="D33" s="55"/>
      <c r="E33" s="56"/>
    </row>
    <row r="34" spans="2:8" ht="39" customHeight="1">
      <c r="B34" s="69" t="s">
        <v>31</v>
      </c>
      <c r="C34" s="63"/>
      <c r="D34" s="64"/>
      <c r="E34" s="57">
        <f>E26</f>
        <v>5100.0104938271597</v>
      </c>
      <c r="F34" s="58"/>
      <c r="G34" s="59"/>
      <c r="H34" s="60"/>
    </row>
    <row r="35" spans="2:8" ht="15.75" customHeight="1">
      <c r="B35" s="60"/>
    </row>
    <row r="36" spans="2:8" ht="15.75" customHeight="1">
      <c r="E36" s="61"/>
    </row>
    <row r="37" spans="2:8" ht="15.75" customHeight="1"/>
    <row r="38" spans="2:8" ht="15.75" customHeight="1"/>
    <row r="39" spans="2:8" ht="15.75" customHeight="1"/>
    <row r="40" spans="2:8" ht="15.75" customHeight="1"/>
    <row r="41" spans="2:8" ht="15.75" customHeight="1"/>
    <row r="42" spans="2:8" ht="15.75" customHeight="1"/>
    <row r="43" spans="2:8" ht="15.75" customHeight="1"/>
    <row r="44" spans="2:8" ht="15.75" customHeight="1"/>
    <row r="45" spans="2:8" ht="15.75" customHeight="1"/>
    <row r="46" spans="2:8" ht="15.75" customHeight="1"/>
    <row r="47" spans="2:8" ht="15.75" customHeight="1"/>
    <row r="48" spans="2: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</sheetData>
  <mergeCells count="13">
    <mergeCell ref="B2:E2"/>
    <mergeCell ref="B7:C7"/>
    <mergeCell ref="B22:E22"/>
    <mergeCell ref="B27:E27"/>
    <mergeCell ref="B28:E28"/>
    <mergeCell ref="B29:E29"/>
    <mergeCell ref="B34:D34"/>
    <mergeCell ref="B3:E3"/>
    <mergeCell ref="B4:C4"/>
    <mergeCell ref="B5:C5"/>
    <mergeCell ref="B6:E6"/>
    <mergeCell ref="B21:E21"/>
    <mergeCell ref="B20:E20"/>
  </mergeCells>
  <pageMargins left="0.51181102362204722" right="0.51181102362204722" top="0.78740157480314965" bottom="0.78740157480314965" header="0" footer="0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2:H234"/>
  <sheetViews>
    <sheetView workbookViewId="0">
      <selection activeCell="D18" sqref="D18"/>
    </sheetView>
  </sheetViews>
  <sheetFormatPr defaultColWidth="12.5703125" defaultRowHeight="15" customHeight="1"/>
  <cols>
    <col min="1" max="1" width="7.5703125" customWidth="1"/>
    <col min="2" max="2" width="3.85546875" customWidth="1"/>
    <col min="3" max="3" width="39.85546875" customWidth="1"/>
    <col min="4" max="4" width="12.140625" customWidth="1"/>
    <col min="5" max="5" width="33.7109375" customWidth="1"/>
    <col min="6" max="6" width="16.140625" customWidth="1"/>
    <col min="7" max="7" width="9.42578125" customWidth="1"/>
    <col min="8" max="8" width="7.5703125" customWidth="1"/>
  </cols>
  <sheetData>
    <row r="2" spans="2:6" ht="18.75">
      <c r="B2" s="62" t="s">
        <v>0</v>
      </c>
      <c r="C2" s="63"/>
      <c r="D2" s="63"/>
      <c r="E2" s="64"/>
    </row>
    <row r="3" spans="2:6" ht="9" customHeight="1">
      <c r="B3" s="62"/>
      <c r="C3" s="63"/>
      <c r="D3" s="63"/>
      <c r="E3" s="64"/>
    </row>
    <row r="4" spans="2:6" ht="15.75" customHeight="1">
      <c r="B4" s="65" t="s">
        <v>1</v>
      </c>
      <c r="C4" s="66"/>
      <c r="D4" s="1"/>
      <c r="E4" s="2" t="s">
        <v>2</v>
      </c>
    </row>
    <row r="5" spans="2:6" ht="23.25" customHeight="1">
      <c r="B5" s="67" t="s">
        <v>53</v>
      </c>
      <c r="C5" s="64"/>
      <c r="D5" s="3"/>
      <c r="E5" s="4">
        <v>3300</v>
      </c>
    </row>
    <row r="6" spans="2:6" ht="18.75" customHeight="1">
      <c r="B6" s="65" t="s">
        <v>4</v>
      </c>
      <c r="C6" s="63"/>
      <c r="D6" s="63"/>
      <c r="E6" s="64"/>
    </row>
    <row r="7" spans="2:6" ht="30">
      <c r="B7" s="70" t="s">
        <v>54</v>
      </c>
      <c r="C7" s="64"/>
      <c r="D7" s="5" t="s">
        <v>6</v>
      </c>
      <c r="E7" s="6" t="str">
        <f>B5</f>
        <v>ENCARREGADO - NÍVEL II</v>
      </c>
    </row>
    <row r="8" spans="2:6">
      <c r="B8" s="7">
        <v>1</v>
      </c>
      <c r="C8" s="8" t="s">
        <v>7</v>
      </c>
      <c r="D8" s="9"/>
      <c r="E8" s="10">
        <f>E5</f>
        <v>3300</v>
      </c>
    </row>
    <row r="9" spans="2:6">
      <c r="B9" s="7">
        <v>2</v>
      </c>
      <c r="C9" s="11" t="s">
        <v>8</v>
      </c>
      <c r="D9" s="12">
        <v>8.3299999999999999E-2</v>
      </c>
      <c r="E9" s="13">
        <f t="shared" ref="E9:E14" si="0">ROUND($E$8*D9,4)</f>
        <v>274.89</v>
      </c>
      <c r="F9" s="14"/>
    </row>
    <row r="10" spans="2:6">
      <c r="B10" s="7">
        <v>3</v>
      </c>
      <c r="C10" s="15" t="s">
        <v>9</v>
      </c>
      <c r="D10" s="16">
        <v>2.7799999999999998E-2</v>
      </c>
      <c r="E10" s="17">
        <f t="shared" si="0"/>
        <v>91.74</v>
      </c>
      <c r="F10" s="18"/>
    </row>
    <row r="11" spans="2:6">
      <c r="B11" s="7">
        <v>4</v>
      </c>
      <c r="C11" s="15" t="s">
        <v>10</v>
      </c>
      <c r="D11" s="16">
        <v>8.3299999999999999E-2</v>
      </c>
      <c r="E11" s="17">
        <f t="shared" si="0"/>
        <v>274.89</v>
      </c>
      <c r="F11" s="18"/>
    </row>
    <row r="12" spans="2:6">
      <c r="B12" s="7">
        <v>5</v>
      </c>
      <c r="C12" s="15" t="s">
        <v>11</v>
      </c>
      <c r="D12" s="16">
        <v>0.08</v>
      </c>
      <c r="E12" s="17">
        <f t="shared" si="0"/>
        <v>264</v>
      </c>
      <c r="F12" s="18"/>
    </row>
    <row r="13" spans="2:6">
      <c r="B13" s="7">
        <v>6</v>
      </c>
      <c r="C13" s="15" t="s">
        <v>12</v>
      </c>
      <c r="D13" s="16">
        <v>3.3300000000000003E-2</v>
      </c>
      <c r="E13" s="17">
        <f t="shared" si="0"/>
        <v>109.89</v>
      </c>
      <c r="F13" s="18"/>
    </row>
    <row r="14" spans="2:6">
      <c r="B14" s="7">
        <v>7</v>
      </c>
      <c r="C14" s="19" t="s">
        <v>13</v>
      </c>
      <c r="D14" s="20">
        <v>0.2</v>
      </c>
      <c r="E14" s="21">
        <f t="shared" si="0"/>
        <v>660</v>
      </c>
      <c r="F14" s="18"/>
    </row>
    <row r="15" spans="2:6" ht="15.75">
      <c r="B15" s="7">
        <v>8</v>
      </c>
      <c r="C15" s="22" t="s">
        <v>14</v>
      </c>
      <c r="D15" s="23">
        <v>6.2500000000000003E-3</v>
      </c>
      <c r="E15" s="24">
        <f>ROUND(($E$8*D15),2)</f>
        <v>20.63</v>
      </c>
    </row>
    <row r="16" spans="2:6" ht="15.75">
      <c r="B16" s="7">
        <v>9</v>
      </c>
      <c r="C16" s="22" t="s">
        <v>15</v>
      </c>
      <c r="D16" s="23">
        <f>0.625%/3</f>
        <v>2.0833333333333333E-3</v>
      </c>
      <c r="E16" s="24">
        <f>ROUND(($E$8)*D16,2)</f>
        <v>6.88</v>
      </c>
      <c r="F16" s="18"/>
    </row>
    <row r="17" spans="2:8" ht="15.75">
      <c r="B17" s="7">
        <v>10</v>
      </c>
      <c r="C17" s="9" t="s">
        <v>16</v>
      </c>
      <c r="D17" s="25" t="s">
        <v>55</v>
      </c>
      <c r="E17" s="26">
        <f>SUM(E8:E16)</f>
        <v>5002.92</v>
      </c>
      <c r="F17" s="27"/>
    </row>
    <row r="18" spans="2:8">
      <c r="B18" s="7">
        <v>11</v>
      </c>
      <c r="C18" s="25" t="s">
        <v>18</v>
      </c>
      <c r="D18" s="72">
        <v>0.10397000000000001</v>
      </c>
      <c r="E18" s="28">
        <f>E8*D18</f>
        <v>343.101</v>
      </c>
    </row>
    <row r="19" spans="2:8">
      <c r="B19" s="7">
        <v>12</v>
      </c>
      <c r="C19" s="9" t="s">
        <v>19</v>
      </c>
      <c r="D19" s="9" t="s">
        <v>20</v>
      </c>
      <c r="E19" s="29">
        <f>E17+E18</f>
        <v>5346.0209999999997</v>
      </c>
      <c r="F19" s="27"/>
    </row>
    <row r="20" spans="2:8" ht="15" customHeight="1">
      <c r="B20" s="68"/>
      <c r="C20" s="63"/>
      <c r="D20" s="63"/>
      <c r="E20" s="64"/>
      <c r="F20" s="27"/>
      <c r="G20" s="27"/>
      <c r="H20" s="27"/>
    </row>
    <row r="21" spans="2:8" ht="15.75" customHeight="1">
      <c r="B21" s="62" t="s">
        <v>21</v>
      </c>
      <c r="C21" s="63"/>
      <c r="D21" s="63"/>
      <c r="E21" s="64"/>
    </row>
    <row r="22" spans="2:8" ht="9" customHeight="1">
      <c r="B22" s="62"/>
      <c r="C22" s="63"/>
      <c r="D22" s="63"/>
      <c r="E22" s="64"/>
    </row>
    <row r="23" spans="2:8" ht="15.75" customHeight="1">
      <c r="B23" s="30"/>
      <c r="C23" s="31"/>
      <c r="D23" s="32" t="s">
        <v>22</v>
      </c>
      <c r="E23" s="33"/>
    </row>
    <row r="24" spans="2:8" ht="15.75" customHeight="1">
      <c r="B24" s="34">
        <v>13</v>
      </c>
      <c r="C24" s="35" t="s">
        <v>23</v>
      </c>
      <c r="D24" s="36">
        <v>0.05</v>
      </c>
      <c r="E24" s="37">
        <f>D24*E26</f>
        <v>330.00129629629629</v>
      </c>
      <c r="F24" s="27"/>
    </row>
    <row r="25" spans="2:8" ht="15.75" customHeight="1">
      <c r="B25" s="38">
        <v>14</v>
      </c>
      <c r="C25" s="39" t="s">
        <v>24</v>
      </c>
      <c r="D25" s="71">
        <v>0.14000000000000001</v>
      </c>
      <c r="E25" s="41">
        <f>$E$26*D25</f>
        <v>924.0036296296297</v>
      </c>
    </row>
    <row r="26" spans="2:8" ht="15.75" customHeight="1">
      <c r="B26" s="42">
        <v>15</v>
      </c>
      <c r="C26" s="43" t="s">
        <v>25</v>
      </c>
      <c r="D26" s="8" t="s">
        <v>26</v>
      </c>
      <c r="E26" s="10">
        <f>(E19)/(1-(D24+D25))</f>
        <v>6600.0259259259255</v>
      </c>
    </row>
    <row r="27" spans="2:8" ht="15.75" customHeight="1">
      <c r="B27" s="68"/>
      <c r="C27" s="63"/>
      <c r="D27" s="63"/>
      <c r="E27" s="64"/>
    </row>
    <row r="28" spans="2:8" ht="19.5" customHeight="1">
      <c r="B28" s="62" t="s">
        <v>21</v>
      </c>
      <c r="C28" s="63"/>
      <c r="D28" s="63"/>
      <c r="E28" s="64"/>
    </row>
    <row r="29" spans="2:8" ht="9" customHeight="1">
      <c r="B29" s="62"/>
      <c r="C29" s="63"/>
      <c r="D29" s="63"/>
      <c r="E29" s="64"/>
    </row>
    <row r="30" spans="2:8" ht="15.75" customHeight="1">
      <c r="B30" s="34">
        <v>16</v>
      </c>
      <c r="C30" s="35" t="s">
        <v>27</v>
      </c>
      <c r="D30" s="44"/>
      <c r="E30" s="45">
        <f>E8</f>
        <v>3300</v>
      </c>
    </row>
    <row r="31" spans="2:8" ht="15.75" customHeight="1">
      <c r="B31" s="46">
        <v>17</v>
      </c>
      <c r="C31" s="47" t="s">
        <v>28</v>
      </c>
      <c r="D31" s="48"/>
      <c r="E31" s="49">
        <f>E26</f>
        <v>6600.0259259259255</v>
      </c>
    </row>
    <row r="32" spans="2:8" ht="15.75" customHeight="1">
      <c r="B32" s="50">
        <v>18</v>
      </c>
      <c r="C32" s="47" t="s">
        <v>29</v>
      </c>
      <c r="D32" s="51" t="s">
        <v>30</v>
      </c>
      <c r="E32" s="52">
        <f>(E31/E30)-1</f>
        <v>1.0000078563411896</v>
      </c>
      <c r="F32" s="53"/>
    </row>
    <row r="33" spans="2:8" ht="15.75" customHeight="1">
      <c r="B33" s="54"/>
      <c r="C33" s="55"/>
      <c r="D33" s="55"/>
      <c r="E33" s="56"/>
    </row>
    <row r="34" spans="2:8" ht="39" customHeight="1">
      <c r="B34" s="69" t="s">
        <v>31</v>
      </c>
      <c r="C34" s="63"/>
      <c r="D34" s="64"/>
      <c r="E34" s="57">
        <f>E26</f>
        <v>6600.0259259259255</v>
      </c>
      <c r="F34" s="58"/>
      <c r="G34" s="59"/>
      <c r="H34" s="60"/>
    </row>
    <row r="35" spans="2:8" ht="15.75" customHeight="1">
      <c r="B35" s="60"/>
    </row>
    <row r="36" spans="2:8" ht="15.75" customHeight="1">
      <c r="E36" s="61"/>
    </row>
    <row r="37" spans="2:8" ht="15.75" customHeight="1"/>
    <row r="38" spans="2:8" ht="15.75" customHeight="1"/>
    <row r="39" spans="2:8" ht="15.75" customHeight="1"/>
    <row r="40" spans="2:8" ht="15.75" customHeight="1"/>
    <row r="41" spans="2:8" ht="15.75" customHeight="1"/>
    <row r="42" spans="2:8" ht="15.75" customHeight="1"/>
    <row r="43" spans="2:8" ht="15.75" customHeight="1"/>
    <row r="44" spans="2:8" ht="15.75" customHeight="1"/>
    <row r="45" spans="2:8" ht="15.75" customHeight="1"/>
    <row r="46" spans="2:8" ht="15.75" customHeight="1"/>
    <row r="47" spans="2:8" ht="15.75" customHeight="1"/>
    <row r="48" spans="2: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</sheetData>
  <mergeCells count="13">
    <mergeCell ref="B2:E2"/>
    <mergeCell ref="B7:C7"/>
    <mergeCell ref="B22:E22"/>
    <mergeCell ref="B27:E27"/>
    <mergeCell ref="B28:E28"/>
    <mergeCell ref="B29:E29"/>
    <mergeCell ref="B34:D34"/>
    <mergeCell ref="B3:E3"/>
    <mergeCell ref="B4:C4"/>
    <mergeCell ref="B5:C5"/>
    <mergeCell ref="B6:E6"/>
    <mergeCell ref="B21:E21"/>
    <mergeCell ref="B20:E20"/>
  </mergeCells>
  <pageMargins left="0.51181102362204722" right="0.51181102362204722" top="0.78740157480314965" bottom="0.7874015748031496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9</vt:i4>
      </vt:variant>
    </vt:vector>
  </HeadingPairs>
  <TitlesOfParts>
    <vt:vector size="9" baseType="lpstr">
      <vt:lpstr>Auxiliar de Serviços Gerais</vt:lpstr>
      <vt:lpstr>Auxiliar Administrativo</vt:lpstr>
      <vt:lpstr>Motorista</vt:lpstr>
      <vt:lpstr>Pedreiro</vt:lpstr>
      <vt:lpstr>Meio Oficial de Const. Civil</vt:lpstr>
      <vt:lpstr>Operador de Máquina</vt:lpstr>
      <vt:lpstr>Monitor Escolar</vt:lpstr>
      <vt:lpstr>Encarregado - Nível I</vt:lpstr>
      <vt:lpstr>Encarregado - Nível II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2024-10-10T15:34:20Z</dcterms:modified>
</cp:coreProperties>
</file>